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ideraciones " sheetId="1" r:id="rId4"/>
    <sheet state="visible" name="1.Informe&amp;Reporte_Actividades" sheetId="2" r:id="rId5"/>
    <sheet state="visible" name="2.Informe&amp;Reporte_Indicadores" sheetId="3" r:id="rId6"/>
    <sheet state="visible" name="REPORTE S1_A1" sheetId="4" r:id="rId7"/>
    <sheet state="visible" name="REPORTE S2_A1" sheetId="5" r:id="rId8"/>
    <sheet state="visible" name="REPORTE S1_A2" sheetId="6" r:id="rId9"/>
    <sheet state="visible" name="REPORTE S2_A2" sheetId="7" r:id="rId10"/>
    <sheet state="hidden" name="Configuraciones" sheetId="8" r:id="rId11"/>
  </sheets>
  <definedNames>
    <definedName name="Nombre_IES">Configuraciones!$BT$45:$BT$73</definedName>
    <definedName localSheetId="2" name="_ftnref1">'2.Informe&amp;Reporte_Indicadores'!$C$9</definedName>
    <definedName name="ESTADO_CUMPLIMIENTO_ACTI">Configuraciones!$BO$9:$BO$13</definedName>
    <definedName name="ESTADO_CUMPLIMIENTO_INDI">Configuraciones!$BO$21:$BO$25</definedName>
    <definedName name="LIK_EVCUALI">Configuraciones!$BO$30:$BO$34</definedName>
    <definedName hidden="1" localSheetId="7" name="_xlnm._FilterDatabase">Configuraciones!$BS$44:$BU$73</definedName>
  </definedNames>
  <calcPr/>
</workbook>
</file>

<file path=xl/sharedStrings.xml><?xml version="1.0" encoding="utf-8"?>
<sst xmlns="http://schemas.openxmlformats.org/spreadsheetml/2006/main" count="680" uniqueCount="364">
  <si>
    <t xml:space="preserve">ADVERTENCIA: la presente planilla se encuentra bloqueada con la finalidad de asegurar su buen funcionamiento y fiabilidad de la información, por lo tanto, se solicita encarecidamente no intentar desbloquearla y utilizarla de acuerdo a las consideraciones que se exponen más abajo. </t>
  </si>
  <si>
    <t>CONSIDERACIONES GENERALES</t>
  </si>
  <si>
    <t>CATEGORIAS EVALUACIÓN ACTIVIDADES</t>
  </si>
  <si>
    <t xml:space="preserve">Se debe manipular la planilla solo registrando información en las hojas 1 y 2 (Actividades e Indicadores).  </t>
  </si>
  <si>
    <t>Categoría</t>
  </si>
  <si>
    <t>Descripción</t>
  </si>
  <si>
    <t>Ejemplo</t>
  </si>
  <si>
    <t>En hojas 1 y 2 se deben completar las columnas que están indicadas como “Completa IES”. Es importante comenzar por incorporar el nombre de la Institución en el encabezado de la hoja 1.</t>
  </si>
  <si>
    <t>1-No lograda</t>
  </si>
  <si>
    <t>Actividad no lograda en actual periodo o que no se envía MdV comprometidos para su logro.</t>
  </si>
  <si>
    <r>
      <rPr>
        <rFont val="Aptos"/>
        <color theme="1"/>
        <sz val="11.0"/>
      </rPr>
      <t xml:space="preserve">En las columnas "Observaciones IES" de las hojas 1 y 2, se solicita completar solo si es estrictamente necesario, y con información concisa. </t>
    </r>
    <r>
      <rPr>
        <rFont val="Aptos"/>
        <b/>
        <color theme="1"/>
        <sz val="11.0"/>
        <u/>
      </rPr>
      <t>Se debe registrar la información directamente en la planilla</t>
    </r>
    <r>
      <rPr>
        <rFont val="Aptos"/>
        <color theme="1"/>
        <sz val="11.0"/>
      </rPr>
      <t xml:space="preserve">, para asegurar el buen funcionamiento de la misma. </t>
    </r>
  </si>
  <si>
    <t>2-No aplica evaluación</t>
  </si>
  <si>
    <t xml:space="preserve">Actividad que no corresponde evaluar en actual periodo, pero sí compromete logro en periodo/s siguiente/s.
</t>
  </si>
  <si>
    <t xml:space="preserve">GO: Act 1 en S2/A1 y S1/A2.
</t>
  </si>
  <si>
    <r>
      <rPr>
        <rFont val="Aptos"/>
        <color theme="1"/>
        <sz val="11.0"/>
      </rPr>
      <t xml:space="preserve">Las celdas de las columnas "Estado actividad" y "Estado cumplimiento indicador" de la hojas 1 y 2 respectivamente, tienen listas desplegables. Usar categorías de evaluación de recuadros contiguos indicados en la presente hoja. </t>
    </r>
    <r>
      <rPr>
        <rFont val="Aptos"/>
        <b/>
        <color theme="1"/>
        <sz val="11.0"/>
        <u/>
      </rPr>
      <t>Se debe usar la lista desplegable</t>
    </r>
    <r>
      <rPr>
        <rFont val="Aptos"/>
        <color theme="1"/>
        <sz val="11.0"/>
      </rPr>
      <t xml:space="preserve"> para asegurar el buen funcionamiento de la planilla.</t>
    </r>
  </si>
  <si>
    <t>3-Lograda</t>
  </si>
  <si>
    <t>Actividad lograda oportunamente en actual periodo y que envia MdV comprometido/s para su logro.</t>
  </si>
  <si>
    <t>Si las programaciones operativas (PO) incluyen otros indicadores (no solo los 3 obligatorios), incluirlos en las filas siguientes a los que ya están incorporados. Se debe indicar con SI o NO el o los semestre/s en el/los que compromete/n cumplimiento de meta de acuerdo a lo indicado en la PO.</t>
  </si>
  <si>
    <t>4-Lograda en periodos anteriores</t>
  </si>
  <si>
    <t>Actividad lograda en periodos anteriores y que no corresponde evaluar en periodo actual ni siguiente/s.</t>
  </si>
  <si>
    <t xml:space="preserve">PEM: Act 1 desde S2/A1. </t>
  </si>
  <si>
    <r>
      <rPr>
        <rFont val="Aptos Narrow"/>
        <color theme="1"/>
        <sz val="11.0"/>
      </rPr>
      <t xml:space="preserve">En la columna "Antecedentes y cifras de cálculo" de la hoja 2, se debe indicar información y datos con los que se realizó el cálculo de las cifras logradas. 
Ejemplo: para el indicador 1, el texto podría ser: 
</t>
    </r>
    <r>
      <rPr>
        <rFont val="Aptos Narrow"/>
        <b/>
        <color theme="1"/>
        <sz val="11.0"/>
      </rPr>
      <t>Estudiantes cohorte 2024 matriculados el 2025: 90
Estudiantes cohorte 2024: 100
Cálculo: (90/100)*100= 90%</t>
    </r>
  </si>
  <si>
    <t>5-Lograda fuera de plazo</t>
  </si>
  <si>
    <t>Actividad no lograda en periodo correspondiente y que no se debe evaluar en actual periodo, pero sí evidencia cumplimiento en actual periodo y envía MdV comprometido para su logro.</t>
  </si>
  <si>
    <t xml:space="preserve">Act 2 PEM en S2/A1 no se envía Informe, pero sí se envía en S1/A2. En ese periodo corresponde evaluar Lograda fuera de plazo, porque en ese periodo (S1/A2) para esa actividad no hay compromiso de logro. </t>
  </si>
  <si>
    <t>MDV: Medio de verficación</t>
  </si>
  <si>
    <t>CATEGORIAS EVALUACIÓN INDICADORES</t>
  </si>
  <si>
    <t>1-No logrado</t>
  </si>
  <si>
    <t>Meta comprometida no lograda en actual periodo o que no se envía mdv con información que verifique logro.</t>
  </si>
  <si>
    <r>
      <rPr>
        <rFont val="Aptos Narrow"/>
        <color theme="1"/>
        <sz val="11.0"/>
      </rPr>
      <t>Indicador que no compromete meta a evaluar en actual periodo</t>
    </r>
    <r>
      <rPr>
        <rFont val="Aptos Narrow"/>
        <color rgb="FFFF0000"/>
        <sz val="11.0"/>
      </rPr>
      <t>.</t>
    </r>
  </si>
  <si>
    <t>Ind 1 en S1/A1, S2/A1 y S2/A2.</t>
  </si>
  <si>
    <t>3-Logrado</t>
  </si>
  <si>
    <t>Meta lograda y que envia mdv comprometido/s para verificar su logro.</t>
  </si>
  <si>
    <t>4-Parcialmente logrado</t>
  </si>
  <si>
    <t>La cifra no alcanza la meta del periodo, pero es mayor a la línea base o, mayor a la cifra lograda en el periodo anterior, según corresponda.</t>
  </si>
  <si>
    <t>5-Logrado/parcialmente logrado informado fuera de plazo</t>
  </si>
  <si>
    <t xml:space="preserve">Indicador no corresponde que sea evaluado en actual periodo, sin embargo, la cifra informada evidencia un cumplimiento total o parcial, respecto de la meta objetivo del periodo correspondiente. </t>
  </si>
  <si>
    <t xml:space="preserve">Ind 3 no corresponde evaluar en S2/A1, sin embargo, se envía evidencia de su cumplimiento parcial respecto de la meta en su periodo correspondiente (S1/A1).  </t>
  </si>
  <si>
    <t xml:space="preserve">INFORME Y REPORTE DE ACTIVIDADES </t>
  </si>
  <si>
    <t>INFORME DE AVANCE SEMESTRE 1/AÑO 1</t>
  </si>
  <si>
    <t>INFORME DE AVANCE SEMESTRE 2/AÑO 1</t>
  </si>
  <si>
    <t>INFORME DE AVANCE SEMESTRE 1/AÑO 2</t>
  </si>
  <si>
    <t>INFORME DE AVANCE SEMESTRE 2/AÑO 2</t>
  </si>
  <si>
    <t>Universidad de Playa Ancha</t>
  </si>
  <si>
    <t>NOMBRE DE ACTIVIDAD</t>
  </si>
  <si>
    <r>
      <rPr>
        <rFont val="Aptos Narrow"/>
        <b/>
        <color theme="1"/>
        <sz val="11.0"/>
      </rPr>
      <t xml:space="preserve">ESTADO ACTIVIDAD S1/A1
</t>
    </r>
    <r>
      <rPr>
        <rFont val="Aptos Narrow"/>
        <b/>
        <color rgb="FFC00000"/>
        <sz val="11.0"/>
      </rPr>
      <t>(Completa IES)</t>
    </r>
  </si>
  <si>
    <r>
      <rPr>
        <rFont val="Aptos Narrow"/>
        <b/>
        <color theme="1"/>
        <sz val="11.0"/>
      </rPr>
      <t xml:space="preserve">OBSERVACIÓN IES S1/A1
</t>
    </r>
    <r>
      <rPr>
        <rFont val="Aptos Narrow"/>
        <b/>
        <color rgb="FFC00000"/>
        <sz val="11.0"/>
      </rPr>
      <t>(Completa IES)</t>
    </r>
  </si>
  <si>
    <r>
      <rPr>
        <rFont val="Aptos Narrow"/>
        <b/>
        <color theme="1"/>
        <sz val="11.0"/>
      </rPr>
      <t xml:space="preserve">EVALUACIÓN AVANCE S1/A1
</t>
    </r>
    <r>
      <rPr>
        <rFont val="Aptos Narrow"/>
        <b/>
        <color rgb="FFC00000"/>
        <sz val="11.0"/>
      </rPr>
      <t>(Completa Divia)</t>
    </r>
  </si>
  <si>
    <r>
      <rPr>
        <rFont val="Aptos Narrow"/>
        <b/>
        <color theme="1"/>
        <sz val="11.0"/>
      </rPr>
      <t xml:space="preserve">OBSERVACIÓN DIVIA S1/A1
</t>
    </r>
    <r>
      <rPr>
        <rFont val="Aptos Narrow"/>
        <b/>
        <color rgb="FFC00000"/>
        <sz val="11.0"/>
      </rPr>
      <t>(Completa Divia)</t>
    </r>
  </si>
  <si>
    <r>
      <rPr>
        <rFont val="Aptos Narrow"/>
        <b/>
        <color theme="1"/>
        <sz val="11.0"/>
      </rPr>
      <t xml:space="preserve">ESTADO ACTIVIDAD S2/A1
</t>
    </r>
    <r>
      <rPr>
        <rFont val="Aptos Narrow"/>
        <b/>
        <color rgb="FFC00000"/>
        <sz val="11.0"/>
      </rPr>
      <t>(Completa IES)</t>
    </r>
  </si>
  <si>
    <r>
      <rPr>
        <rFont val="Aptos Narrow"/>
        <b/>
        <color theme="1"/>
        <sz val="11.0"/>
      </rPr>
      <t xml:space="preserve">OBSERVACIÓN IES S2/A1
</t>
    </r>
    <r>
      <rPr>
        <rFont val="Aptos Narrow"/>
        <b/>
        <color rgb="FFC00000"/>
        <sz val="11.0"/>
      </rPr>
      <t>(Completa IES)</t>
    </r>
  </si>
  <si>
    <r>
      <rPr>
        <rFont val="Aptos Narrow"/>
        <b/>
        <color theme="1"/>
        <sz val="11.0"/>
      </rPr>
      <t xml:space="preserve">EVALUACIÓN AVANCE S2/A1
</t>
    </r>
    <r>
      <rPr>
        <rFont val="Aptos Narrow"/>
        <b/>
        <color rgb="FFC00000"/>
        <sz val="11.0"/>
      </rPr>
      <t>(Completa Divia)</t>
    </r>
  </si>
  <si>
    <r>
      <rPr>
        <rFont val="Aptos Narrow"/>
        <b/>
        <color theme="1"/>
        <sz val="11.0"/>
      </rPr>
      <t xml:space="preserve">OBSERVACIÓN DIVIA S2/A1
</t>
    </r>
    <r>
      <rPr>
        <rFont val="Aptos Narrow"/>
        <b/>
        <color rgb="FFC00000"/>
        <sz val="11.0"/>
      </rPr>
      <t>(Completa Divia)</t>
    </r>
  </si>
  <si>
    <r>
      <rPr>
        <rFont val="Aptos Narrow"/>
        <b/>
        <color theme="1"/>
        <sz val="11.0"/>
      </rPr>
      <t xml:space="preserve">ESTADO ACTIVIDAD S1/A2
</t>
    </r>
    <r>
      <rPr>
        <rFont val="Aptos Narrow"/>
        <b/>
        <color rgb="FFC00000"/>
        <sz val="11.0"/>
      </rPr>
      <t>(Completa IES)</t>
    </r>
  </si>
  <si>
    <r>
      <rPr>
        <rFont val="Aptos Narrow"/>
        <b/>
        <color theme="1"/>
        <sz val="11.0"/>
      </rPr>
      <t xml:space="preserve">OBSERVACIÓN IES S1/A2
</t>
    </r>
    <r>
      <rPr>
        <rFont val="Aptos Narrow"/>
        <b/>
        <color rgb="FFC00000"/>
        <sz val="11.0"/>
      </rPr>
      <t>(Completa IES)</t>
    </r>
  </si>
  <si>
    <r>
      <rPr>
        <rFont val="Aptos Narrow"/>
        <b/>
        <color theme="1"/>
        <sz val="11.0"/>
      </rPr>
      <t xml:space="preserve">EVALUACIÓN AVANCE S1/A2
</t>
    </r>
    <r>
      <rPr>
        <rFont val="Aptos Narrow"/>
        <b/>
        <color rgb="FFC00000"/>
        <sz val="11.0"/>
      </rPr>
      <t>(Completa Divia)</t>
    </r>
  </si>
  <si>
    <r>
      <rPr>
        <rFont val="Aptos Narrow"/>
        <b/>
        <color theme="1"/>
        <sz val="11.0"/>
      </rPr>
      <t xml:space="preserve">OBSERVACIÓN DIVIA S1/A2
</t>
    </r>
    <r>
      <rPr>
        <rFont val="Aptos Narrow"/>
        <b/>
        <color rgb="FFC00000"/>
        <sz val="11.0"/>
      </rPr>
      <t>(Completa Divia)</t>
    </r>
  </si>
  <si>
    <r>
      <rPr>
        <rFont val="Aptos Narrow"/>
        <b/>
        <color theme="1"/>
        <sz val="11.0"/>
      </rPr>
      <t xml:space="preserve">ESTADO ACTIVIDAD S2/A2
</t>
    </r>
    <r>
      <rPr>
        <rFont val="Aptos Narrow"/>
        <b/>
        <color rgb="FFC00000"/>
        <sz val="11.0"/>
      </rPr>
      <t>(Completa IES)</t>
    </r>
  </si>
  <si>
    <r>
      <rPr>
        <rFont val="Aptos Narrow"/>
        <b/>
        <color theme="1"/>
        <sz val="11.0"/>
      </rPr>
      <t xml:space="preserve">OBSERVACIÓN IES S2/A2
</t>
    </r>
    <r>
      <rPr>
        <rFont val="Aptos Narrow"/>
        <b/>
        <color rgb="FFC00000"/>
        <sz val="11.0"/>
      </rPr>
      <t>(Completa IES)</t>
    </r>
  </si>
  <si>
    <r>
      <rPr>
        <rFont val="Aptos Narrow"/>
        <b/>
        <color theme="1"/>
        <sz val="11.0"/>
      </rPr>
      <t xml:space="preserve">EVALUACIÓN AVANCE S2/A2
</t>
    </r>
    <r>
      <rPr>
        <rFont val="Aptos Narrow"/>
        <b/>
        <color rgb="FFC00000"/>
        <sz val="11.0"/>
      </rPr>
      <t>(Completa Divia)</t>
    </r>
  </si>
  <si>
    <r>
      <rPr>
        <rFont val="Aptos Narrow"/>
        <b/>
        <color theme="1"/>
        <sz val="11.0"/>
      </rPr>
      <t xml:space="preserve">OBSERVACIÓN DIVIA S2/A2
</t>
    </r>
    <r>
      <rPr>
        <rFont val="Aptos Narrow"/>
        <b/>
        <color rgb="FFC00000"/>
        <sz val="11.0"/>
      </rPr>
      <t>(Completa Divia)</t>
    </r>
  </si>
  <si>
    <t>GESTIÓN OPERATIVA [GO]</t>
  </si>
  <si>
    <t>A1</t>
  </si>
  <si>
    <t>Conformación/ratificación del equipo coordinador y ejecutor PACE.</t>
  </si>
  <si>
    <t>3-LOGRADA</t>
  </si>
  <si>
    <t xml:space="preserve">2-NO APLICA EVALUACIÓN </t>
  </si>
  <si>
    <t>A2</t>
  </si>
  <si>
    <t>Definición/actualización e implementación del programa de capacitación del equipo PACE.</t>
  </si>
  <si>
    <t>Interesantes y pertinentes los temas de capacitación.</t>
  </si>
  <si>
    <t>Actividad lograda y ratificada. Se implementan 7 actividades de capacitación con un 80% de participación promedio del equipo.</t>
  </si>
  <si>
    <t>A3</t>
  </si>
  <si>
    <t>Definición e implementación del plan de contratación de servicios.</t>
  </si>
  <si>
    <t>Actividad lograda y ratificada. Se presenta un plan de compras con un gasto del 16% del presupuesto total en la contratación de servicios y compra de materiales para la implementación del primer año de convenio.</t>
  </si>
  <si>
    <t>A4</t>
  </si>
  <si>
    <t xml:space="preserve">Definición e implementación del programa de difusión, información y posicionamiento del PACE.  </t>
  </si>
  <si>
    <t>Actividad lograda y ratificada. La implementación del Plan de difusión obtuvo un crecimiento del 28% de las redes sociales PACE UPLA. Se generan 298 materiales pedagógicos e insumos gráficos. 142 publicaciones en redes sociales y 51 publicaciones en el sitio web.</t>
  </si>
  <si>
    <t>A5</t>
  </si>
  <si>
    <t xml:space="preserve">Definición/actualización e implementación de los protocolos de articulación intrainstitucional.  </t>
  </si>
  <si>
    <t>1-NO LOGRADA</t>
  </si>
  <si>
    <t>Los protocolos se encuentran en poceso de firmas.</t>
  </si>
  <si>
    <t>La propia universidad señala que los protocolos no se encuentran cabalmente formalizados.</t>
  </si>
  <si>
    <t xml:space="preserve">Actividad lograda y ratificada. Se implementan actas de vinculación en reemplazo de protocolos específicos. Desde la perspectiva institucional, la vinculación se mantiene de manera contínua. </t>
  </si>
  <si>
    <t>A6</t>
  </si>
  <si>
    <t xml:space="preserve">Definición/actualización e implementación de mecanismos formales de vinculación extrainstitucional. </t>
  </si>
  <si>
    <t>Mecanismo pendientes para la firma.</t>
  </si>
  <si>
    <t>La propia universidad señala que los mecanismos de vinculación extrainstitucional no se encuentran cabalmente formalizados.</t>
  </si>
  <si>
    <t>Actividad lograda y ratificada. Se presentan los acuerdos de vincualción con 25 establecimientos de Educación Media acompañados, así con instituciones culturales y de Inclusión en la Educación Superior.</t>
  </si>
  <si>
    <t>A7</t>
  </si>
  <si>
    <t>Definición/actualización e implementación de mecanismos e instrumentos de monitoreo del programa (GO, PEM y AES).</t>
  </si>
  <si>
    <t xml:space="preserve">Actividad lograda y ratificada. Se automatizan bases de datos y sistemas de monitoreos, optimizando reportes y la obtención de datos. </t>
  </si>
  <si>
    <t>A8</t>
  </si>
  <si>
    <t>Definición e implementación del sistema de alerta temprana del estudiantado AES.</t>
  </si>
  <si>
    <t xml:space="preserve">Actividad lograda y ratificada. Se implementan mecanismos de monitoreo y seguimiento a la trayectoria académica de estudiantes PACE 2024. </t>
  </si>
  <si>
    <t>A9</t>
  </si>
  <si>
    <t xml:space="preserve">Definición/actualización e implementación de mecanismos e instrumentos de evaluación y retroalimentación del programa. </t>
  </si>
  <si>
    <t xml:space="preserve">Actividad lograda y ratificada. Se definen e implementan instrumentos y mecanismos de evaluación al Programa. </t>
  </si>
  <si>
    <t>PREPARACIÓN EN LA EDUCACIÓN MEDIA [PEM]</t>
  </si>
  <si>
    <t xml:space="preserve">Definición de habilidades transversales a trabajar con el estudiantado PEM y asignaturas en las cuales se desarrollará dicho trabajo, en conjunto con directivos y docentes de cada establecimiento. </t>
  </si>
  <si>
    <t>Se debe mejorar la elaboración de las actas; debe completarse toda la información solicitada y firmarse tanto por el establecimiento, como por los profesionales PACE, respetando, además, el formato enviado por Mineduc.</t>
  </si>
  <si>
    <t>Se considerará el nuevo formato de actas con todos sus requerimientos para el período 2025.</t>
  </si>
  <si>
    <t xml:space="preserve">Definición e implementación del plan de acciones pedagógicas para el reforzamiento de habilidades transversales, en conjunto con directivos de establecimientos y docentes de asignaturas. </t>
  </si>
  <si>
    <t>Se implementa el plan de acciones pedagógicas en los 25 establecimientos, de acuerdo a lo planificado.</t>
  </si>
  <si>
    <t>Definición e implementación del plan de detección y abordaje de requerimientos de apoyos adicionales y/o de necesidades educativas especiales presentes en el estudiantado.</t>
  </si>
  <si>
    <t>Se implementa la actividad 3 en los 25 establecimientos acompañados.</t>
  </si>
  <si>
    <t xml:space="preserve">Definición e implementación del plan de acompañamiento a la exploración vocacional. </t>
  </si>
  <si>
    <t xml:space="preserve">Se debe completar el punto 4.
Se insta a avanzar en la realización de instancias que entreguen información al estudiantado, respecto de distintos ámbitos del mundo laboral. </t>
  </si>
  <si>
    <t>Se implementa feria "Conecta con tu futuro" abordando ámbitos del mundo laboral. Se completa punto 4.</t>
  </si>
  <si>
    <t>Definición e implementación del plan de acompañamiento a la exploración vocacional pedagógica.</t>
  </si>
  <si>
    <t>Se debe completar el punto 4.</t>
  </si>
  <si>
    <t>Se realizan 3 Jornadas de exploración vocacional pedagógica. Se registra participación en Mdv Actividad 5. Se completa el punto 4.</t>
  </si>
  <si>
    <t xml:space="preserve">Definición e implementación del plan de acompañamiento a la postulación a la educación superior. </t>
  </si>
  <si>
    <t>- Se brinda  apoyo a la postulación a los 25 establecimientos acompañados, mediante  enlaces por Zoom y llamados telefónicos.</t>
  </si>
  <si>
    <t>ACOMPAÑAMIENTO EN LA EDUCACIÓN SUPERIOR [AES]</t>
  </si>
  <si>
    <t>Definición e implementación del plan de inducción a la educación superior.</t>
  </si>
  <si>
    <t>No se incluye el punto 4 de anexos.</t>
  </si>
  <si>
    <t>Definición/actualización y aplicación de los mecanismos e instrumentos de diagnóstico académicos y psicoeducativos del estudiantado PACE matriculado.</t>
  </si>
  <si>
    <t>Diagnóstico psicoeducativo: LOGRADO. Diagnóstico académico: SE APLICA 2do semestre.</t>
  </si>
  <si>
    <t>Se señala erróneamente que no aplica evaluación.</t>
  </si>
  <si>
    <t>De la cohorte 2024 de estudiantes ingresantes, 65 participaron en la aplicación del instrumento. No se realizó diagnóstico académico debido a una determinación institucional</t>
  </si>
  <si>
    <t>Definición/actualización e implementación del plan de acompañamiento académico.</t>
  </si>
  <si>
    <t>Se implementa lo que corresponde a este periodo.</t>
  </si>
  <si>
    <t xml:space="preserve">El plan de acompañamiento debe estar integrado por las actividades de acompañamiento propiamente tales (tutorías, mentorías, etc.), y no los procesos de elaboración del plan. 
De este modo, se solicita reformular el plan excluyendo por ejemplo la actividad 1, 2, etc, céntrándose en el tipo de actividades señaladas anteriormente. </t>
  </si>
  <si>
    <t>Se realizan la reformulación solicitada.</t>
  </si>
  <si>
    <t xml:space="preserve">Definición/actualización e implementación del plan de acompañamiento psicoeducativo. </t>
  </si>
  <si>
    <t>Igual comentario anterior.</t>
  </si>
  <si>
    <t>Definición e implementación del plan de acompañamiento a la admisión y matrícula en la educación superior.</t>
  </si>
  <si>
    <t>Plan definido, pero se implementa en diciembre/enero 2025.</t>
  </si>
  <si>
    <t xml:space="preserve">No se envía medio de verificación. En documento Presentación de MdV según PO, se reconoce un error en la PO por lo que se hizo un ajuste en el formato de MdV. No obstante ello, debía enviarse. </t>
  </si>
  <si>
    <t>Se adjunta Medio de verificador.</t>
  </si>
  <si>
    <t>INFORME Y REPORTE DE INDICADORES POR SEMESTRE</t>
  </si>
  <si>
    <t>INFORME DE AVANCE SEMESTRE 1 / AÑO 1</t>
  </si>
  <si>
    <t>INFORME DE AVANCE SEMESTRE 2 / AÑO 1</t>
  </si>
  <si>
    <t>INFORME DE AVANCE SEMESTRE 1 / AÑO 2</t>
  </si>
  <si>
    <t>INFORME DE AVANCE SEMESTRE 2 / AÑO 2</t>
  </si>
  <si>
    <t>INFORMACIÓN DE BASE PARA INDICADORES COMPROMETIDOS</t>
  </si>
  <si>
    <t>N°</t>
  </si>
  <si>
    <t>NOMBRE DE INDICADOR</t>
  </si>
  <si>
    <t>FÓRMULA DE CÁLCULO</t>
  </si>
  <si>
    <t>SEMESTRE QUE APLICA EVALUACIÓN</t>
  </si>
  <si>
    <t>Línea Base</t>
  </si>
  <si>
    <r>
      <rPr>
        <rFont val="Aptos Narrow"/>
        <b/>
        <color theme="1"/>
        <sz val="11.0"/>
      </rPr>
      <t xml:space="preserve">ANTECEDENTES Y CIFRAS DE CÁLCULO S1/A1
</t>
    </r>
    <r>
      <rPr>
        <rFont val="Aptos Narrow"/>
        <b/>
        <color rgb="FFC00000"/>
        <sz val="11.0"/>
      </rPr>
      <t>(Completa IES)</t>
    </r>
  </si>
  <si>
    <r>
      <rPr>
        <rFont val="Aptos Narrow"/>
        <b/>
        <color theme="1"/>
        <sz val="11.0"/>
      </rPr>
      <t xml:space="preserve">CIFRA META
</t>
    </r>
    <r>
      <rPr>
        <rFont val="Aptos Narrow"/>
        <b/>
        <color rgb="FFC00000"/>
        <sz val="11.0"/>
      </rPr>
      <t>(Completa IES)</t>
    </r>
  </si>
  <si>
    <r>
      <rPr>
        <rFont val="Aptos Narrow"/>
        <b/>
        <color theme="1"/>
        <sz val="11.0"/>
      </rPr>
      <t xml:space="preserve">CIFRA LOGRADA
</t>
    </r>
    <r>
      <rPr>
        <rFont val="Aptos Narrow"/>
        <b/>
        <color rgb="FFC00000"/>
        <sz val="11.0"/>
      </rPr>
      <t>(Completa IES)</t>
    </r>
  </si>
  <si>
    <r>
      <rPr>
        <rFont val="Aptos Narrow"/>
        <b/>
        <color theme="1"/>
        <sz val="11.0"/>
      </rPr>
      <t xml:space="preserve">ESTADO CUMPLIMIENTO INDICADOR S1/A1
</t>
    </r>
    <r>
      <rPr>
        <rFont val="Aptos Narrow"/>
        <b/>
        <color rgb="FFC00000"/>
        <sz val="11.0"/>
      </rPr>
      <t>(Completa IES)</t>
    </r>
  </si>
  <si>
    <r>
      <rPr>
        <rFont val="Aptos Narrow"/>
        <b/>
        <color theme="1"/>
        <sz val="11.0"/>
      </rPr>
      <t xml:space="preserve">OBSERVACIÓN IES S1/A1
</t>
    </r>
    <r>
      <rPr>
        <rFont val="Aptos Narrow"/>
        <b/>
        <color rgb="FFC00000"/>
        <sz val="11.0"/>
      </rPr>
      <t>(Completa IES)</t>
    </r>
  </si>
  <si>
    <r>
      <rPr>
        <rFont val="Aptos Narrow"/>
        <b/>
        <color theme="1"/>
        <sz val="11.0"/>
      </rPr>
      <t xml:space="preserve">EVALUACIÓN CUMPLIMIENTO DEL INDICADOR S1/A1
</t>
    </r>
    <r>
      <rPr>
        <rFont val="Aptos Narrow"/>
        <b/>
        <color rgb="FFC00000"/>
        <sz val="11.0"/>
      </rPr>
      <t>(Completa Divia)</t>
    </r>
  </si>
  <si>
    <r>
      <rPr>
        <rFont val="Aptos Narrow"/>
        <b/>
        <color theme="1"/>
        <sz val="11.0"/>
      </rPr>
      <t xml:space="preserve">OBSERVACIÓN DIVIA S1/A1
</t>
    </r>
    <r>
      <rPr>
        <rFont val="Aptos Narrow"/>
        <b/>
        <color rgb="FFC00000"/>
        <sz val="11.0"/>
      </rPr>
      <t>(Completa Divia)</t>
    </r>
  </si>
  <si>
    <r>
      <rPr>
        <rFont val="Aptos Narrow"/>
        <b/>
        <color theme="1"/>
        <sz val="11.0"/>
      </rPr>
      <t xml:space="preserve">ANTECEDENTES Y CIFRAS DE CÁLCULO S2/A1
</t>
    </r>
    <r>
      <rPr>
        <rFont val="Aptos Narrow"/>
        <b/>
        <color rgb="FFC00000"/>
        <sz val="11.0"/>
      </rPr>
      <t>(Completa IES)</t>
    </r>
  </si>
  <si>
    <r>
      <rPr>
        <rFont val="Aptos Narrow"/>
        <b/>
        <color theme="1"/>
        <sz val="11.0"/>
      </rPr>
      <t xml:space="preserve">CIFRA META
</t>
    </r>
    <r>
      <rPr>
        <rFont val="Aptos Narrow"/>
        <b/>
        <color rgb="FFC00000"/>
        <sz val="11.0"/>
      </rPr>
      <t>(Completa IES)</t>
    </r>
  </si>
  <si>
    <r>
      <rPr>
        <rFont val="Aptos Narrow"/>
        <b/>
        <color theme="1"/>
        <sz val="11.0"/>
      </rPr>
      <t xml:space="preserve">CIFRA LOGRADA
</t>
    </r>
    <r>
      <rPr>
        <rFont val="Aptos Narrow"/>
        <b/>
        <color rgb="FFC00000"/>
        <sz val="11.0"/>
      </rPr>
      <t>(Completa IES)</t>
    </r>
  </si>
  <si>
    <r>
      <rPr>
        <rFont val="Aptos Narrow"/>
        <b/>
        <color theme="1"/>
        <sz val="11.0"/>
      </rPr>
      <t xml:space="preserve">ESTADO CUMPLIMIENTO INDICADOR S2/A1
</t>
    </r>
    <r>
      <rPr>
        <rFont val="Aptos Narrow"/>
        <b/>
        <color rgb="FFC00000"/>
        <sz val="11.0"/>
      </rPr>
      <t>(Completa IES)</t>
    </r>
  </si>
  <si>
    <r>
      <rPr>
        <rFont val="Aptos Narrow"/>
        <b/>
        <color theme="1"/>
        <sz val="11.0"/>
      </rPr>
      <t xml:space="preserve">OBSERVACIÓN IES S2/A1
</t>
    </r>
    <r>
      <rPr>
        <rFont val="Aptos Narrow"/>
        <b/>
        <color rgb="FFC00000"/>
        <sz val="11.0"/>
      </rPr>
      <t>(Completa IES)</t>
    </r>
  </si>
  <si>
    <r>
      <rPr>
        <rFont val="Aptos Narrow"/>
        <b/>
        <color theme="1"/>
        <sz val="11.0"/>
      </rPr>
      <t xml:space="preserve">EVALUACIÓN CUMPLIMIENTO DEL INDICADOR S2/A1
</t>
    </r>
    <r>
      <rPr>
        <rFont val="Aptos Narrow"/>
        <b/>
        <color rgb="FFC00000"/>
        <sz val="11.0"/>
      </rPr>
      <t>(Completa Divia)</t>
    </r>
  </si>
  <si>
    <r>
      <rPr>
        <rFont val="Aptos Narrow"/>
        <b/>
        <color theme="1"/>
        <sz val="11.0"/>
      </rPr>
      <t xml:space="preserve">OBSERVACIÓN DIVIA S2/A1
</t>
    </r>
    <r>
      <rPr>
        <rFont val="Aptos Narrow"/>
        <b/>
        <color rgb="FFC00000"/>
        <sz val="11.0"/>
      </rPr>
      <t>(Completa Divia)</t>
    </r>
  </si>
  <si>
    <r>
      <rPr>
        <rFont val="Aptos Narrow"/>
        <b/>
        <color theme="1"/>
        <sz val="11.0"/>
      </rPr>
      <t xml:space="preserve">ANTECEDENTES Y CIFRAS DE CÁLCULO S1/A2
</t>
    </r>
    <r>
      <rPr>
        <rFont val="Aptos Narrow"/>
        <b/>
        <color rgb="FFC00000"/>
        <sz val="11.0"/>
      </rPr>
      <t>(Completa IES)</t>
    </r>
  </si>
  <si>
    <r>
      <rPr>
        <rFont val="Aptos Narrow"/>
        <b/>
        <color theme="1"/>
        <sz val="11.0"/>
      </rPr>
      <t xml:space="preserve">CIFRA META
</t>
    </r>
    <r>
      <rPr>
        <rFont val="Aptos Narrow"/>
        <b/>
        <color rgb="FFC00000"/>
        <sz val="11.0"/>
      </rPr>
      <t>(Completa IES)</t>
    </r>
  </si>
  <si>
    <r>
      <rPr>
        <rFont val="Aptos Narrow"/>
        <b/>
        <color theme="1"/>
        <sz val="11.0"/>
      </rPr>
      <t xml:space="preserve">CIFRA LOGRADA
</t>
    </r>
    <r>
      <rPr>
        <rFont val="Aptos Narrow"/>
        <b/>
        <color rgb="FFC00000"/>
        <sz val="11.0"/>
      </rPr>
      <t>(Completa IES)</t>
    </r>
  </si>
  <si>
    <r>
      <rPr>
        <rFont val="Aptos Narrow"/>
        <b/>
        <color theme="1"/>
        <sz val="11.0"/>
      </rPr>
      <t xml:space="preserve">ESTADO CUMPLIMIENTO INDICADOR S1/A2
</t>
    </r>
    <r>
      <rPr>
        <rFont val="Aptos Narrow"/>
        <b/>
        <color rgb="FFC00000"/>
        <sz val="11.0"/>
      </rPr>
      <t>(Completa IES)</t>
    </r>
  </si>
  <si>
    <r>
      <rPr>
        <rFont val="Aptos Narrow"/>
        <b/>
        <color theme="1"/>
        <sz val="11.0"/>
      </rPr>
      <t xml:space="preserve">OBSERVACIÓN IES S1/A2
</t>
    </r>
    <r>
      <rPr>
        <rFont val="Aptos Narrow"/>
        <b/>
        <color rgb="FFC00000"/>
        <sz val="11.0"/>
      </rPr>
      <t>(Completa IES)</t>
    </r>
  </si>
  <si>
    <r>
      <rPr>
        <rFont val="Aptos Narrow"/>
        <b/>
        <color theme="1"/>
        <sz val="11.0"/>
      </rPr>
      <t xml:space="preserve">EVALUACIÓN CUMPLIMIENTO DEL INDICADOR S1/A2
</t>
    </r>
    <r>
      <rPr>
        <rFont val="Aptos Narrow"/>
        <b/>
        <color rgb="FFC00000"/>
        <sz val="11.0"/>
      </rPr>
      <t>(Completa Divia)</t>
    </r>
  </si>
  <si>
    <r>
      <rPr>
        <rFont val="Aptos Narrow"/>
        <b/>
        <color theme="1"/>
        <sz val="11.0"/>
      </rPr>
      <t xml:space="preserve">OBSERVACIÓN DIVIA S1/A2
</t>
    </r>
    <r>
      <rPr>
        <rFont val="Aptos Narrow"/>
        <b/>
        <color rgb="FFC00000"/>
        <sz val="11.0"/>
      </rPr>
      <t>(Completa Divia)</t>
    </r>
  </si>
  <si>
    <r>
      <rPr>
        <rFont val="Aptos Narrow"/>
        <b/>
        <color theme="1"/>
        <sz val="11.0"/>
      </rPr>
      <t xml:space="preserve">ANTECEDENTES Y CIFRAS DE CÁLCULO S2/A2
</t>
    </r>
    <r>
      <rPr>
        <rFont val="Aptos Narrow"/>
        <b/>
        <color rgb="FFC00000"/>
        <sz val="11.0"/>
      </rPr>
      <t>(Completa IES)</t>
    </r>
  </si>
  <si>
    <r>
      <rPr>
        <rFont val="Aptos Narrow"/>
        <b/>
        <color theme="1"/>
        <sz val="11.0"/>
      </rPr>
      <t xml:space="preserve">CIFRA META
</t>
    </r>
    <r>
      <rPr>
        <rFont val="Aptos Narrow"/>
        <b/>
        <color rgb="FFC00000"/>
        <sz val="11.0"/>
      </rPr>
      <t>(Completa IES)</t>
    </r>
  </si>
  <si>
    <r>
      <rPr>
        <rFont val="Aptos Narrow"/>
        <b/>
        <color theme="1"/>
        <sz val="11.0"/>
      </rPr>
      <t xml:space="preserve">CIFRA LOGRADA
</t>
    </r>
    <r>
      <rPr>
        <rFont val="Aptos Narrow"/>
        <b/>
        <color rgb="FFC00000"/>
        <sz val="11.0"/>
      </rPr>
      <t>(Completa IES)</t>
    </r>
  </si>
  <si>
    <r>
      <rPr>
        <rFont val="Aptos Narrow"/>
        <b/>
        <color theme="1"/>
        <sz val="11.0"/>
      </rPr>
      <t xml:space="preserve">ESTADO CUMPLIMIENTO INDICADOR S2/A2
</t>
    </r>
    <r>
      <rPr>
        <rFont val="Aptos Narrow"/>
        <b/>
        <color rgb="FFC00000"/>
        <sz val="11.0"/>
      </rPr>
      <t>(Completa IES)</t>
    </r>
  </si>
  <si>
    <r>
      <rPr>
        <rFont val="Aptos Narrow"/>
        <b/>
        <color theme="1"/>
        <sz val="11.0"/>
      </rPr>
      <t xml:space="preserve">OBSERVACIÓN IES S2/A2
</t>
    </r>
    <r>
      <rPr>
        <rFont val="Aptos Narrow"/>
        <b/>
        <color rgb="FFC00000"/>
        <sz val="11.0"/>
      </rPr>
      <t>(Completa IES)</t>
    </r>
  </si>
  <si>
    <r>
      <rPr>
        <rFont val="Aptos Narrow"/>
        <b/>
        <color theme="1"/>
        <sz val="11.0"/>
      </rPr>
      <t xml:space="preserve">EVALUACIÓN CUMPLIMIENTO DEL INDICADOR S2/A2
</t>
    </r>
    <r>
      <rPr>
        <rFont val="Aptos Narrow"/>
        <b/>
        <color rgb="FFC00000"/>
        <sz val="11.0"/>
      </rPr>
      <t>(Completa Divia)</t>
    </r>
  </si>
  <si>
    <r>
      <rPr>
        <rFont val="Aptos Narrow"/>
        <b/>
        <color theme="1"/>
        <sz val="11.0"/>
      </rPr>
      <t xml:space="preserve">OBSERVACIÓN DIVIA S2/A2
</t>
    </r>
    <r>
      <rPr>
        <rFont val="Aptos Narrow"/>
        <b/>
        <color rgb="FFC00000"/>
        <sz val="11.0"/>
      </rPr>
      <t>(Completa Divia)</t>
    </r>
  </si>
  <si>
    <t>S1/A1</t>
  </si>
  <si>
    <t>S2/A1</t>
  </si>
  <si>
    <t>S1/A2</t>
  </si>
  <si>
    <t>S2/A2</t>
  </si>
  <si>
    <t>I1</t>
  </si>
  <si>
    <t>Retención de estudiantes AES cohorte 2024</t>
  </si>
  <si>
    <t>(N° de estudiantes AES cohorte 2024  matriculados en el año 2025/ N° de estudiantes AES cohorte 2024) *100</t>
  </si>
  <si>
    <t>NO</t>
  </si>
  <si>
    <t>SI</t>
  </si>
  <si>
    <t>I2</t>
  </si>
  <si>
    <t>Tasa de estudiantes AES cohorte 2024 que reprueban 40% o más de los créditos inscritos durante el año académico t</t>
  </si>
  <si>
    <t>N° de estudiantes AES cohorte 2024 que reprueban 40% o más de los créditos inscritos en el año académico t/ N° de estudiantes AES cohorte 2024</t>
  </si>
  <si>
    <t>3-LOGRADO</t>
  </si>
  <si>
    <t>9 estudiantes de 72  con notas entre el primer y segundo semestre. Cálculo: (9/72)*100= 12,5% estudiantes</t>
  </si>
  <si>
    <t>1-NO LOGRADO</t>
  </si>
  <si>
    <t>Este indicador va a ser actualizado en el II semestre 2025, ya que no se ha cerrado el semestre a la fecha de entrega de este reporte</t>
  </si>
  <si>
    <t>I3</t>
  </si>
  <si>
    <t>Tasa de estudiantes AES cohorte 2024 por tutor(a) par</t>
  </si>
  <si>
    <t>N° de estudiantes AES cohorte 2024/ N° de tutores(as) pares que atienden a estudiantes AES cohorte 2024 en el año t</t>
  </si>
  <si>
    <t xml:space="preserve">75 estudiantes. 35 tutores par
Cálculo: (75/35)*100= 2,14 estudiantes * tutor par                                                                                                      </t>
  </si>
  <si>
    <t>4-PARCIALMENTE LOGRADO</t>
  </si>
  <si>
    <t xml:space="preserve">Bajo la línea base y meta. </t>
  </si>
  <si>
    <t>I4</t>
  </si>
  <si>
    <t>I5</t>
  </si>
  <si>
    <t>I6</t>
  </si>
  <si>
    <t>I7</t>
  </si>
  <si>
    <t>I8</t>
  </si>
  <si>
    <t>I9</t>
  </si>
  <si>
    <t>REPORTE AVANCE SEMESTRAL</t>
  </si>
  <si>
    <t>SEMESTRE 1 AÑO 1</t>
  </si>
  <si>
    <t>RESUMEN DE LOGRO DE ACTIVIDADES [LDA]</t>
  </si>
  <si>
    <t>RESUMEN DE LOGRO DE INDICADORES [LDI]</t>
  </si>
  <si>
    <t xml:space="preserve"> PLANIFICADAS</t>
  </si>
  <si>
    <t xml:space="preserve"> LOGRADAS</t>
  </si>
  <si>
    <t xml:space="preserve"> NO LOGRADAS</t>
  </si>
  <si>
    <t>% DE LOGRO</t>
  </si>
  <si>
    <t>NO LOGRADO</t>
  </si>
  <si>
    <t xml:space="preserve">NO APLICA EVALUACIÓN </t>
  </si>
  <si>
    <t>LOGRADO</t>
  </si>
  <si>
    <t>PARCIALMENTE LOGRADO</t>
  </si>
  <si>
    <t>LOGRADO INFORMADO FUERA DE PLAZO</t>
  </si>
  <si>
    <t>PORCENTAJE DE LOGRO 
SEMESTRAL DE INDICADORES</t>
  </si>
  <si>
    <t>RESUMEN AVANCE EJECUCIÓN PRESUPUESTARIA [AEP]</t>
  </si>
  <si>
    <t>PRESUPUESTADO EN AÑO 1</t>
  </si>
  <si>
    <t>EJECUCIÓN AL 30/JUN/2024</t>
  </si>
  <si>
    <t>SALDO PRESUPUESTO AL 30/JUN/2024</t>
  </si>
  <si>
    <t>% EJECUCIÓN AL 30/JUN/2024</t>
  </si>
  <si>
    <t>EVALUACIÓN INTEGRAL SOBRE EL AVANCE INFORMADO</t>
  </si>
  <si>
    <t>ÁMBITO</t>
  </si>
  <si>
    <t>% LOGRO</t>
  </si>
  <si>
    <t>PONDERACIÓN</t>
  </si>
  <si>
    <t>EVALUACIÓN 
AVANCE INFORMADO</t>
  </si>
  <si>
    <t>EVALUACIÓN ASPECTOS CUALITATIVOS [EAC]</t>
  </si>
  <si>
    <t>LDA</t>
  </si>
  <si>
    <t>FORMALES</t>
  </si>
  <si>
    <t>Insatisfactorio</t>
  </si>
  <si>
    <t>LDI</t>
  </si>
  <si>
    <t>GESTIÓN ESTRATÉGICA</t>
  </si>
  <si>
    <t>Satisfactorio</t>
  </si>
  <si>
    <t>AEP</t>
  </si>
  <si>
    <t>ESTRATEGIAS EN LA IMPLEMENTACIÓN</t>
  </si>
  <si>
    <t>EAC</t>
  </si>
  <si>
    <t>CATEGORÍA DE EVALUACIÓN</t>
  </si>
  <si>
    <t>¿REQUIERE PRESENTACIÓN PLAN DE ACCIONES REMEDIALES O DE VIABILIDAD?</t>
  </si>
  <si>
    <t>OBSERVACIONES GENERALES</t>
  </si>
  <si>
    <t>DIVISIÓN DE INFORMACIÓN Y ACCESO</t>
  </si>
  <si>
    <t>octubre - 2024</t>
  </si>
  <si>
    <t>SEMESTRE 2 AÑO 1</t>
  </si>
  <si>
    <t>EJECUCIÓN AL 31/DIC/2024</t>
  </si>
  <si>
    <t>SALDO PRESUPUESTO AL 31/DIC/2024</t>
  </si>
  <si>
    <t>% EJECUCIÓN AL 31/DIC/2024</t>
  </si>
  <si>
    <t>MES - AÑO</t>
  </si>
  <si>
    <t>SEMESTRE 1 AÑO 2</t>
  </si>
  <si>
    <t>TOTAL PRESUPUESTO DEL CONVENIO</t>
  </si>
  <si>
    <t>EJECUCIÓN AL 30/JUN/2025</t>
  </si>
  <si>
    <t>SALDO PRESUPUESTO AL 30/JUN/2025</t>
  </si>
  <si>
    <t>% EJECUCIÓN AL 30/JUN/2025</t>
  </si>
  <si>
    <t>SEMESTRE 2 AÑO 2</t>
  </si>
  <si>
    <t>EJECUCIÓN AL 31/DIC/2025</t>
  </si>
  <si>
    <t>SALDO PRESUPUESTO AL 31/DIC/2025</t>
  </si>
  <si>
    <t>% EJECUCIÓN AL 31/DIC/2025</t>
  </si>
  <si>
    <t>SINTESIS</t>
  </si>
  <si>
    <t>PLANIFICADO</t>
  </si>
  <si>
    <t>EJECUTADO</t>
  </si>
  <si>
    <t>S1</t>
  </si>
  <si>
    <t>S2</t>
  </si>
  <si>
    <t>S3</t>
  </si>
  <si>
    <t>S4</t>
  </si>
  <si>
    <t>TOTAL</t>
  </si>
  <si>
    <t>PLAN</t>
  </si>
  <si>
    <t>LOG</t>
  </si>
  <si>
    <t>NLOG</t>
  </si>
  <si>
    <t>%LOG</t>
  </si>
  <si>
    <t>ESTADO_CUMPLIMIENTO_ACTI</t>
  </si>
  <si>
    <t>CUMPLIMIENTO DE INDICADORES PLANIFICADO</t>
  </si>
  <si>
    <t>CUMPLIMIENTO DE INDICADORES EJECUTADO</t>
  </si>
  <si>
    <t>GO</t>
  </si>
  <si>
    <t>NA</t>
  </si>
  <si>
    <t>ACTIVIDAD NO LOGRADA EN ACTUAL PERIODO O QUE NO SE ENVÍA MDV COMPROMETIDOS PARA SU LOGRO</t>
  </si>
  <si>
    <t>PEM</t>
  </si>
  <si>
    <t>ACTIVIDAD QUE NO CORRESPONDE EVALUAR EN ACTUAL PERIODO</t>
  </si>
  <si>
    <t>AES</t>
  </si>
  <si>
    <t>ACTIVIDAD LOGRADA OPORTUNAMENTE EN ACTUAL PERIODO Y QUE ENVIA MDV COMPROMETIDO/S PARA SU LOGRO</t>
  </si>
  <si>
    <t>4-LOGRADA EN PERIODOS ANTERIORES</t>
  </si>
  <si>
    <t>ACTIVIDAD LOGRADA EN PERIODOS ANTERIORES Y QUE NO CORRESPONDE EVALUAR EN PERIODO ACTUAL</t>
  </si>
  <si>
    <t>5-LOGRADA FUERA DE PLAZO</t>
  </si>
  <si>
    <t>ACTIVIDAD NO LOGRADA EN PERIODO CORRESPONDIENTE. ES LOGRADA EN EL ACTUAL PERIODO, ENVIANDO EL MDV COMPROMETIDO PARA SU LOGRO.</t>
  </si>
  <si>
    <t>5-LOGRADO INFORMADO FUERA DE PLAZO</t>
  </si>
  <si>
    <t>Porcentaje logro</t>
  </si>
  <si>
    <t>ESTADO_CUMPLIMIENTO_INDI</t>
  </si>
  <si>
    <t>META COMPROMETIDA NO LOGRADA EN ACTUAL PERIODO O QUE NO SE ENVÍA MDV CON INFORMACIÓN QUE VERIFIQUE LOGRO</t>
  </si>
  <si>
    <t>INDICADOR QUE NO COMPROMETE META A EVALUAR EN ACTUAL PERIODO</t>
  </si>
  <si>
    <t>META LOGRADA Y QUE ENVIA MDV COMPROMETIDO/S PARA VERIFICAR SU LOGRO</t>
  </si>
  <si>
    <t>LA CIFRA NO ALCANZA LA META DEL PERIODO, PERO ES MAYOR A LA LÍNEA BASE O, MAYOR A LA CIFRA LOGRADA EN EL PERIODO ANTERIOR, SEGÚN CORRESPONDA.</t>
  </si>
  <si>
    <t>CIFRA ALCANZA LA META DEL PERIODO ANTERIOR, PERO NO CORRESPONDE EVALUAR EL INDICADOR EN EL ACTUAL PERIODO.</t>
  </si>
  <si>
    <t>EVALUACIÓN CUALI</t>
  </si>
  <si>
    <t>*Escala Lickert</t>
  </si>
  <si>
    <t>Niveles</t>
  </si>
  <si>
    <t>Ptj</t>
  </si>
  <si>
    <t>Muy Satisfactorio</t>
  </si>
  <si>
    <t xml:space="preserve">Aborda exitosamente todos los aspectos relevantes del criterio considerado. </t>
  </si>
  <si>
    <t>Aborda de manera suficiente los aspectos relevantes del criterio considerado. Sin embargo, hay mejoras que son todavía posibles.</t>
  </si>
  <si>
    <t>Regular</t>
  </si>
  <si>
    <t>Aborda el criterio considerado en su conjunto, pero hay mejoras que son necesarias como asimismo debilidades que deben ser resueltas.</t>
  </si>
  <si>
    <t>Aborda el criterio evaluado en forma inadecuada o se aprecian profundas debilidades.</t>
  </si>
  <si>
    <t>Muy Insatisfactorio</t>
  </si>
  <si>
    <t>No logra abordar el criterio considerado o no puede ser juzgada por falta de información o por aparecer incompleta.</t>
  </si>
  <si>
    <t>EVALUACIÓN FINAL</t>
  </si>
  <si>
    <t>EVALUACIÓN_F</t>
  </si>
  <si>
    <t>MENSAJE</t>
  </si>
  <si>
    <t>SATISFACTORIO</t>
  </si>
  <si>
    <t>NO APLICA</t>
  </si>
  <si>
    <t>SATISFACTORIO CON OBSERVACIONES</t>
  </si>
  <si>
    <t>ALERTA DE INSATISFACTORIO</t>
  </si>
  <si>
    <t xml:space="preserve">Se debe presentar un plan de acciones remediales, en un plazo máximo de 15 días hábiles, contados desde la comunicación de la evaluación.  </t>
  </si>
  <si>
    <t>INSATISFACTORIO</t>
  </si>
  <si>
    <t>Se debe presentar un plan de viabilidad, en un plazo máximo de 15 días hábiles, contados desde la comunicación de la evaluación.</t>
  </si>
  <si>
    <t>Nombre_IES</t>
  </si>
  <si>
    <t>Sigla IES</t>
  </si>
  <si>
    <t>Universidad de Antofagasta</t>
  </si>
  <si>
    <t>ANT</t>
  </si>
  <si>
    <t>Universidad de Atacama</t>
  </si>
  <si>
    <t>ATA</t>
  </si>
  <si>
    <t>Universidad Austral de Chile</t>
  </si>
  <si>
    <t>AUS</t>
  </si>
  <si>
    <t>Universidad de La Frontera</t>
  </si>
  <si>
    <t>FRO</t>
  </si>
  <si>
    <t>Universidad Técnica Federico Santa María</t>
  </si>
  <si>
    <t>FSM</t>
  </si>
  <si>
    <t>Universidad de Magallanes</t>
  </si>
  <si>
    <t>MAG</t>
  </si>
  <si>
    <t>Pontificia Universidad Católica de Chile</t>
  </si>
  <si>
    <t>PUC</t>
  </si>
  <si>
    <t>Universidad de Talca</t>
  </si>
  <si>
    <t>TAL</t>
  </si>
  <si>
    <t>Universidad Alberto Hurtado</t>
  </si>
  <si>
    <t>UAH</t>
  </si>
  <si>
    <t>Universidad Arturo Prat</t>
  </si>
  <si>
    <t>UAP</t>
  </si>
  <si>
    <t>Universidad del Bío Bío</t>
  </si>
  <si>
    <t>UBB</t>
  </si>
  <si>
    <t>Universidad de Chile</t>
  </si>
  <si>
    <t>UCH</t>
  </si>
  <si>
    <t>Universidad Católica del Maule</t>
  </si>
  <si>
    <t>UCM</t>
  </si>
  <si>
    <t>Universidad Católica del Norte</t>
  </si>
  <si>
    <t>UCN</t>
  </si>
  <si>
    <t>Universidad de Concepción</t>
  </si>
  <si>
    <t>UCO</t>
  </si>
  <si>
    <t>Universidad Católica Silva Henríquez</t>
  </si>
  <si>
    <t>UCS</t>
  </si>
  <si>
    <t>Universidad Católica de Temuco</t>
  </si>
  <si>
    <t>UCT</t>
  </si>
  <si>
    <t>Pontificia Universidad Católica de Valparaíso</t>
  </si>
  <si>
    <t>UCV</t>
  </si>
  <si>
    <t>Universidad de Los Lagos</t>
  </si>
  <si>
    <t>ULA</t>
  </si>
  <si>
    <t>Universidad de La Serena</t>
  </si>
  <si>
    <t>ULS</t>
  </si>
  <si>
    <t>Universidad Metropolitana de Ciencia de la Educación</t>
  </si>
  <si>
    <t>UMC</t>
  </si>
  <si>
    <t>UPA</t>
  </si>
  <si>
    <t>Universidad de O'Higgins</t>
  </si>
  <si>
    <t>URO</t>
  </si>
  <si>
    <t>Universidad de Aysén</t>
  </si>
  <si>
    <t>URY</t>
  </si>
  <si>
    <t>Universidad de Santiago de Chile</t>
  </si>
  <si>
    <t>USA</t>
  </si>
  <si>
    <t>Universidad Católica de la Santísima Concepción</t>
  </si>
  <si>
    <t>USC</t>
  </si>
  <si>
    <t>Universidad de Tarapacá</t>
  </si>
  <si>
    <t>UTA</t>
  </si>
  <si>
    <t>Universidad Tecnológica Metropolitana</t>
  </si>
  <si>
    <t>UTM</t>
  </si>
  <si>
    <t>Universidad de Valparaíso</t>
  </si>
  <si>
    <t>UVA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</si>
</sst>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 #,##0_ ;_ * \-#,##0_ ;_ * &quot;-&quot;_ ;_ @_ "/>
    <numFmt numFmtId="165" formatCode="0.000"/>
  </numFmts>
  <fonts count="21">
    <font>
      <sz val="11.0"/>
      <color theme="1"/>
      <name val="Aptos Narrow"/>
      <scheme val="minor"/>
    </font>
    <font>
      <b/>
      <sz val="12.0"/>
      <color theme="1"/>
      <name val="Aptos Narrow"/>
    </font>
    <font/>
    <font>
      <b/>
      <sz val="11.0"/>
      <color theme="0"/>
      <name val="Aptos Narrow"/>
    </font>
    <font>
      <sz val="11.0"/>
      <color theme="1"/>
      <name val="Aptos Narrow"/>
    </font>
    <font>
      <sz val="11.0"/>
      <color theme="1"/>
      <name val="Aptos"/>
    </font>
    <font>
      <sz val="9.0"/>
      <color theme="1"/>
      <name val="Aptos Narrow"/>
    </font>
    <font>
      <b/>
      <sz val="14.0"/>
      <color theme="1"/>
      <name val="Aptos Narrow"/>
    </font>
    <font>
      <b/>
      <sz val="30.0"/>
      <color theme="1"/>
      <name val="Aptos Narrow"/>
    </font>
    <font>
      <b/>
      <sz val="11.0"/>
      <color theme="1"/>
      <name val="Aptos Narrow"/>
    </font>
    <font>
      <sz val="9.0"/>
      <color rgb="FF3A3A3A"/>
      <name val="Arial"/>
    </font>
    <font>
      <color theme="1"/>
      <name val="Aptos Narrow"/>
      <scheme val="minor"/>
    </font>
    <font>
      <sz val="14.0"/>
      <color theme="1"/>
      <name val="Aptos Narrow"/>
    </font>
    <font>
      <b/>
      <sz val="9.0"/>
      <color theme="1"/>
      <name val="Aptos Narrow"/>
    </font>
    <font>
      <b/>
      <sz val="9.0"/>
      <color theme="1"/>
      <name val="Consolas"/>
    </font>
    <font>
      <i/>
      <sz val="11.0"/>
      <color theme="1"/>
      <name val="Aptos Narrow"/>
    </font>
    <font>
      <b/>
      <i/>
      <sz val="11.0"/>
      <color theme="1"/>
      <name val="Aptos Narrow"/>
    </font>
    <font>
      <b/>
      <sz val="10.0"/>
      <color theme="1"/>
      <name val="Aptos Narrow"/>
    </font>
    <font>
      <b/>
      <sz val="8.0"/>
      <color theme="1"/>
      <name val="Aptos Narrow"/>
    </font>
    <font>
      <sz val="8.0"/>
      <color theme="1"/>
      <name val="Aptos Narrow"/>
    </font>
    <font>
      <sz val="10.0"/>
      <color theme="1"/>
      <name val="Aptos Narrow"/>
    </font>
  </fonts>
  <fills count="18">
    <fill>
      <patternFill patternType="none"/>
    </fill>
    <fill>
      <patternFill patternType="lightGray"/>
    </fill>
    <fill>
      <patternFill patternType="solid">
        <fgColor rgb="FFFFC000"/>
        <bgColor rgb="FFFFC000"/>
      </patternFill>
    </fill>
    <fill>
      <patternFill patternType="solid">
        <fgColor rgb="FF3A3A3A"/>
        <bgColor rgb="FF3A3A3A"/>
      </patternFill>
    </fill>
    <fill>
      <patternFill patternType="solid">
        <fgColor rgb="FF747474"/>
        <bgColor rgb="FF747474"/>
      </patternFill>
    </fill>
    <fill>
      <patternFill patternType="solid">
        <fgColor rgb="FFD9F2D0"/>
        <bgColor rgb="FFD9F2D0"/>
      </patternFill>
    </fill>
    <fill>
      <patternFill patternType="solid">
        <fgColor rgb="FFF1CEEE"/>
        <bgColor rgb="FFF1CEEE"/>
      </patternFill>
    </fill>
    <fill>
      <patternFill patternType="solid">
        <fgColor rgb="FFCAEDFB"/>
        <bgColor rgb="FFCAEDFB"/>
      </patternFill>
    </fill>
    <fill>
      <patternFill patternType="solid">
        <fgColor rgb="FFC9DEF3"/>
        <bgColor rgb="FFC9DEF3"/>
      </patternFill>
    </fill>
    <fill>
      <patternFill patternType="solid">
        <fgColor rgb="FFFE7F7F"/>
        <bgColor rgb="FFFE7F7F"/>
      </patternFill>
    </fill>
    <fill>
      <patternFill patternType="solid">
        <fgColor rgb="FFA5A5A5"/>
        <bgColor rgb="FFA5A5A5"/>
      </patternFill>
    </fill>
    <fill>
      <patternFill patternType="solid">
        <fgColor rgb="FF79AEE2"/>
        <bgColor rgb="FF79AEE2"/>
      </patternFill>
    </fill>
    <fill>
      <patternFill patternType="solid">
        <fgColor rgb="FFD76DCC"/>
        <bgColor rgb="FFD76DCC"/>
      </patternFill>
    </fill>
    <fill>
      <patternFill patternType="solid">
        <fgColor rgb="FFD0D0D0"/>
        <bgColor rgb="FFD0D0D0"/>
      </patternFill>
    </fill>
    <fill>
      <patternFill patternType="solid">
        <fgColor rgb="FFD7D7D7"/>
        <bgColor rgb="FFD7D7D7"/>
      </patternFill>
    </fill>
    <fill>
      <patternFill patternType="solid">
        <fgColor rgb="FFFFFF00"/>
        <bgColor rgb="FFFFFF00"/>
      </patternFill>
    </fill>
    <fill>
      <patternFill patternType="solid">
        <fgColor rgb="FFBFBFBF"/>
        <bgColor rgb="FFBFBFBF"/>
      </patternFill>
    </fill>
    <fill>
      <patternFill patternType="solid">
        <fgColor rgb="FFD8D8D8"/>
        <bgColor rgb="FFD8D8D8"/>
      </patternFill>
    </fill>
  </fills>
  <borders count="88">
    <border/>
    <border>
      <left style="medium">
        <color rgb="FF000000"/>
      </left>
      <top/>
      <bottom/>
    </border>
    <border>
      <top/>
      <bottom/>
    </border>
    <border>
      <left/>
      <top/>
      <bottom style="thin">
        <color rgb="FF000000"/>
      </bottom>
    </border>
    <border>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ttom style="medium">
        <color rgb="FF000000"/>
      </bottom>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right style="thin">
        <color rgb="FF000000"/>
      </right>
      <top/>
    </border>
    <border>
      <left style="thin">
        <color rgb="FF000000"/>
      </left>
      <right/>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right style="thin">
        <color rgb="FF000000"/>
      </right>
      <bottom style="medium">
        <color rgb="FF000000"/>
      </bottom>
    </border>
    <border>
      <left style="thin">
        <color rgb="FF000000"/>
      </left>
      <right/>
      <bottom style="medium">
        <color rgb="FF000000"/>
      </bottom>
    </border>
    <border>
      <left style="medium">
        <color rgb="FF000000"/>
      </left>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
      <left style="thin">
        <color rgb="FF000000"/>
      </left>
      <right/>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top style="thin">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rder>
    <border>
      <top/>
    </border>
    <border>
      <left/>
      <top/>
    </border>
    <border>
      <left/>
    </border>
    <border>
      <left/>
      <bottom style="medium">
        <color rgb="FF000000"/>
      </bottom>
    </border>
    <border>
      <left/>
      <bottom style="thin">
        <color rgb="FF000000"/>
      </bottom>
    </border>
    <border>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medium">
        <color rgb="FF000000"/>
      </top>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right style="thin">
        <color rgb="FF000000"/>
      </right>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right/>
      <top/>
      <bottom/>
    </border>
    <border>
      <left style="thin">
        <color rgb="FF000000"/>
      </left>
      <right style="thin">
        <color rgb="FF000000"/>
      </right>
    </border>
  </borders>
  <cellStyleXfs count="1">
    <xf borderId="0" fillId="0" fontId="0" numFmtId="0" applyAlignment="1" applyFont="1"/>
  </cellStyleXfs>
  <cellXfs count="2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3" fontId="3" numFmtId="0" xfId="0" applyAlignment="1" applyBorder="1" applyFill="1" applyFont="1">
      <alignment horizontal="center"/>
    </xf>
    <xf borderId="4" fillId="0" fontId="2" numFmtId="0" xfId="0" applyBorder="1" applyFont="1"/>
    <xf borderId="3" fillId="3" fontId="3" numFmtId="0" xfId="0" applyAlignment="1" applyBorder="1" applyFont="1">
      <alignment horizontal="center" vertical="center"/>
    </xf>
    <xf borderId="5" fillId="0" fontId="4" numFmtId="0" xfId="0" applyAlignment="1" applyBorder="1" applyFont="1">
      <alignment horizontal="center" vertical="center"/>
    </xf>
    <xf borderId="0" fillId="0" fontId="4" numFmtId="0" xfId="0" applyAlignment="1" applyFont="1">
      <alignment shrinkToFit="0" wrapText="1"/>
    </xf>
    <xf borderId="5" fillId="4" fontId="3" numFmtId="0" xfId="0" applyAlignment="1" applyBorder="1" applyFill="1" applyFont="1">
      <alignment vertical="top"/>
    </xf>
    <xf borderId="5" fillId="4" fontId="3" numFmtId="0" xfId="0" applyAlignment="1" applyBorder="1" applyFont="1">
      <alignment horizontal="center" vertical="top"/>
    </xf>
    <xf borderId="5" fillId="0" fontId="4" numFmtId="0" xfId="0" applyAlignment="1" applyBorder="1" applyFont="1">
      <alignment shrinkToFit="0" vertical="center" wrapText="1"/>
    </xf>
    <xf borderId="5" fillId="0" fontId="4" numFmtId="0" xfId="0" applyAlignment="1" applyBorder="1" applyFont="1">
      <alignment shrinkToFit="0" vertical="top" wrapText="1"/>
    </xf>
    <xf borderId="6" fillId="0" fontId="5" numFmtId="0" xfId="0" applyAlignment="1" applyBorder="1" applyFont="1">
      <alignment horizontal="left" shrinkToFit="0" vertical="center" wrapText="1"/>
    </xf>
    <xf borderId="0" fillId="0" fontId="4" numFmtId="0" xfId="0" applyAlignment="1" applyFont="1">
      <alignment shrinkToFit="0" vertical="center" wrapText="1"/>
    </xf>
    <xf borderId="7" fillId="0" fontId="6" numFmtId="0" xfId="0" applyAlignment="1" applyBorder="1" applyFont="1">
      <alignment horizontal="left" vertical="top"/>
    </xf>
    <xf borderId="0" fillId="0" fontId="4" numFmtId="0" xfId="0" applyFont="1"/>
    <xf borderId="8" fillId="0" fontId="7" numFmtId="0" xfId="0" applyAlignment="1" applyBorder="1" applyFont="1">
      <alignment horizontal="center" vertical="center"/>
    </xf>
    <xf borderId="9" fillId="5" fontId="8" numFmtId="0" xfId="0" applyAlignment="1" applyBorder="1" applyFill="1" applyFont="1">
      <alignment horizontal="center" shrinkToFit="0" vertical="center" wrapText="1"/>
    </xf>
    <xf borderId="10" fillId="0" fontId="2" numFmtId="0" xfId="0" applyBorder="1" applyFont="1"/>
    <xf borderId="11" fillId="0" fontId="2" numFmtId="0" xfId="0" applyBorder="1" applyFont="1"/>
    <xf borderId="9" fillId="6" fontId="8" numFmtId="0" xfId="0" applyAlignment="1" applyBorder="1" applyFill="1" applyFont="1">
      <alignment horizontal="center" shrinkToFit="0" vertical="center" wrapText="1"/>
    </xf>
    <xf borderId="9" fillId="7" fontId="8" numFmtId="0" xfId="0" applyAlignment="1" applyBorder="1" applyFill="1" applyFont="1">
      <alignment horizontal="center" shrinkToFit="0" vertical="center" wrapText="1"/>
    </xf>
    <xf borderId="9" fillId="8" fontId="8"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9" numFmtId="0" xfId="0" applyAlignment="1" applyBorder="1" applyFont="1">
      <alignment horizontal="center"/>
    </xf>
    <xf borderId="8" fillId="9" fontId="9" numFmtId="0" xfId="0" applyAlignment="1" applyBorder="1" applyFill="1" applyFont="1">
      <alignment horizontal="center" vertical="center"/>
    </xf>
    <xf borderId="16" fillId="0" fontId="2" numFmtId="0" xfId="0" applyBorder="1" applyFont="1"/>
    <xf borderId="0" fillId="0" fontId="7" numFmtId="0" xfId="0" applyFont="1"/>
    <xf borderId="9" fillId="0" fontId="9" numFmtId="0" xfId="0" applyAlignment="1" applyBorder="1" applyFont="1">
      <alignment horizontal="center"/>
    </xf>
    <xf borderId="17" fillId="0" fontId="7" numFmtId="0" xfId="0" applyBorder="1" applyFont="1"/>
    <xf borderId="18" fillId="0" fontId="2" numFmtId="0" xfId="0" applyBorder="1" applyFont="1"/>
    <xf borderId="19" fillId="0" fontId="2" numFmtId="0" xfId="0" applyBorder="1" applyFont="1"/>
    <xf borderId="20" fillId="0" fontId="2" numFmtId="0" xfId="0" applyBorder="1" applyFont="1"/>
    <xf borderId="0" fillId="0" fontId="9" numFmtId="0" xfId="0" applyFont="1"/>
    <xf borderId="8" fillId="0" fontId="9" numFmtId="0" xfId="0" applyAlignment="1" applyBorder="1" applyFont="1">
      <alignment horizontal="center" vertical="center"/>
    </xf>
    <xf borderId="21" fillId="5" fontId="9" numFmtId="0" xfId="0" applyAlignment="1" applyBorder="1" applyFont="1">
      <alignment horizontal="center" shrinkToFit="0" vertical="center" wrapText="1"/>
    </xf>
    <xf borderId="22" fillId="5" fontId="9" numFmtId="0" xfId="0" applyAlignment="1" applyBorder="1" applyFont="1">
      <alignment horizontal="center" shrinkToFit="0" vertical="center" wrapText="1"/>
    </xf>
    <xf borderId="23" fillId="5" fontId="9" numFmtId="0" xfId="0" applyAlignment="1" applyBorder="1" applyFont="1">
      <alignment horizontal="center" shrinkToFit="0" vertical="center" wrapText="1"/>
    </xf>
    <xf borderId="24" fillId="6" fontId="9" numFmtId="0" xfId="0" applyAlignment="1" applyBorder="1" applyFont="1">
      <alignment horizontal="center" shrinkToFit="0" vertical="center" wrapText="1"/>
    </xf>
    <xf borderId="22" fillId="6" fontId="9" numFmtId="0" xfId="0" applyAlignment="1" applyBorder="1" applyFont="1">
      <alignment horizontal="center" shrinkToFit="0" vertical="center" wrapText="1"/>
    </xf>
    <xf borderId="25" fillId="6" fontId="9" numFmtId="0" xfId="0" applyAlignment="1" applyBorder="1" applyFont="1">
      <alignment horizontal="center" shrinkToFit="0" vertical="center" wrapText="1"/>
    </xf>
    <xf borderId="21" fillId="7" fontId="9" numFmtId="0" xfId="0" applyAlignment="1" applyBorder="1" applyFont="1">
      <alignment horizontal="center" shrinkToFit="0" vertical="center" wrapText="1"/>
    </xf>
    <xf borderId="22" fillId="7" fontId="9" numFmtId="0" xfId="0" applyAlignment="1" applyBorder="1" applyFont="1">
      <alignment horizontal="center" shrinkToFit="0" vertical="center" wrapText="1"/>
    </xf>
    <xf borderId="23" fillId="7" fontId="9" numFmtId="0" xfId="0" applyAlignment="1" applyBorder="1" applyFont="1">
      <alignment horizontal="center" shrinkToFit="0" vertical="center" wrapText="1"/>
    </xf>
    <xf borderId="21" fillId="8" fontId="9" numFmtId="0" xfId="0" applyAlignment="1" applyBorder="1" applyFont="1">
      <alignment horizontal="center" shrinkToFit="0" vertical="center" wrapText="1"/>
    </xf>
    <xf borderId="22" fillId="8" fontId="9" numFmtId="0" xfId="0" applyAlignment="1" applyBorder="1" applyFont="1">
      <alignment horizontal="center" shrinkToFit="0" vertical="center" wrapText="1"/>
    </xf>
    <xf borderId="23" fillId="8" fontId="9"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31" fillId="10" fontId="9" numFmtId="0" xfId="0" applyAlignment="1" applyBorder="1" applyFill="1" applyFont="1">
      <alignment horizontal="center"/>
    </xf>
    <xf borderId="32" fillId="10" fontId="4" numFmtId="0" xfId="0" applyAlignment="1" applyBorder="1" applyFont="1">
      <alignment horizontal="center" shrinkToFit="0" vertical="center" wrapText="1"/>
    </xf>
    <xf borderId="33" fillId="10" fontId="4" numFmtId="0" xfId="0" applyAlignment="1" applyBorder="1" applyFont="1">
      <alignment horizontal="center" shrinkToFit="0" vertical="center" wrapText="1"/>
    </xf>
    <xf borderId="34" fillId="10" fontId="4" numFmtId="0" xfId="0" applyAlignment="1" applyBorder="1" applyFont="1">
      <alignment horizontal="center" shrinkToFit="0" vertical="center" wrapText="1"/>
    </xf>
    <xf borderId="35" fillId="10" fontId="4" numFmtId="0" xfId="0" applyAlignment="1" applyBorder="1" applyFont="1">
      <alignment horizontal="center" shrinkToFit="0" vertical="center" wrapText="1"/>
    </xf>
    <xf borderId="36" fillId="10" fontId="4" numFmtId="0" xfId="0" applyAlignment="1" applyBorder="1" applyFont="1">
      <alignment horizontal="center" shrinkToFit="0" vertical="center" wrapText="1"/>
    </xf>
    <xf borderId="0" fillId="0" fontId="6" numFmtId="0" xfId="0" applyAlignment="1" applyFont="1">
      <alignment horizontal="left" vertical="top"/>
    </xf>
    <xf borderId="37" fillId="0" fontId="6" numFmtId="0" xfId="0" applyAlignment="1" applyBorder="1" applyFont="1">
      <alignment horizontal="left" vertical="top"/>
    </xf>
    <xf borderId="38" fillId="0" fontId="6" numFmtId="0" xfId="0" applyAlignment="1" applyBorder="1" applyFont="1">
      <alignment horizontal="left" shrinkToFit="1" vertical="top" wrapText="0"/>
    </xf>
    <xf borderId="37" fillId="5" fontId="6" numFmtId="0" xfId="0" applyAlignment="1" applyBorder="1" applyFont="1">
      <alignment horizontal="left" shrinkToFit="0" vertical="top" wrapText="1"/>
    </xf>
    <xf borderId="5" fillId="5" fontId="6" numFmtId="0" xfId="0" applyAlignment="1" applyBorder="1" applyFont="1">
      <alignment horizontal="left" shrinkToFit="0" vertical="top" wrapText="1"/>
    </xf>
    <xf borderId="39" fillId="5" fontId="6" numFmtId="0" xfId="0" applyAlignment="1" applyBorder="1" applyFont="1">
      <alignment horizontal="left" shrinkToFit="0" vertical="top" wrapText="1"/>
    </xf>
    <xf borderId="40" fillId="6" fontId="10"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5" fillId="6" fontId="6" numFmtId="0" xfId="0" applyAlignment="1" applyBorder="1" applyFont="1">
      <alignment horizontal="left" shrinkToFit="0" vertical="top" wrapText="1"/>
    </xf>
    <xf borderId="41" fillId="6" fontId="6" numFmtId="0" xfId="0" applyAlignment="1" applyBorder="1" applyFont="1">
      <alignment horizontal="left" shrinkToFit="0" vertical="top" wrapText="1"/>
    </xf>
    <xf borderId="37" fillId="7" fontId="6" numFmtId="0" xfId="0" applyAlignment="1" applyBorder="1" applyFont="1">
      <alignment horizontal="left" shrinkToFit="0" vertical="top" wrapText="1"/>
    </xf>
    <xf borderId="5" fillId="7" fontId="6" numFmtId="0" xfId="0" applyAlignment="1" applyBorder="1" applyFont="1">
      <alignment horizontal="left" shrinkToFit="0" vertical="top" wrapText="1"/>
    </xf>
    <xf borderId="39" fillId="7" fontId="6" numFmtId="0" xfId="0" applyAlignment="1" applyBorder="1" applyFont="1">
      <alignment horizontal="left" shrinkToFit="0" vertical="top" wrapText="1"/>
    </xf>
    <xf borderId="37" fillId="8" fontId="6" numFmtId="0" xfId="0" applyAlignment="1" applyBorder="1" applyFont="1">
      <alignment horizontal="left" shrinkToFit="0" vertical="top" wrapText="1"/>
    </xf>
    <xf borderId="5" fillId="8" fontId="6" numFmtId="0" xfId="0" applyAlignment="1" applyBorder="1" applyFont="1">
      <alignment horizontal="left" shrinkToFit="0" vertical="top" wrapText="1"/>
    </xf>
    <xf borderId="39" fillId="8" fontId="6" numFmtId="0" xfId="0" applyAlignment="1" applyBorder="1" applyFont="1">
      <alignment horizontal="left" shrinkToFit="0" vertical="top" wrapText="1"/>
    </xf>
    <xf borderId="42" fillId="11" fontId="9" numFmtId="0" xfId="0" applyAlignment="1" applyBorder="1" applyFill="1" applyFont="1">
      <alignment horizontal="center"/>
    </xf>
    <xf borderId="43" fillId="0" fontId="2" numFmtId="0" xfId="0" applyBorder="1" applyFont="1"/>
    <xf borderId="37" fillId="11" fontId="4" numFmtId="0" xfId="0" applyAlignment="1" applyBorder="1" applyFont="1">
      <alignment shrinkToFit="0" wrapText="1"/>
    </xf>
    <xf borderId="5" fillId="11" fontId="4" numFmtId="0" xfId="0" applyAlignment="1" applyBorder="1" applyFont="1">
      <alignment shrinkToFit="0" wrapText="1"/>
    </xf>
    <xf borderId="39" fillId="11" fontId="4" numFmtId="0" xfId="0" applyAlignment="1" applyBorder="1" applyFont="1">
      <alignment shrinkToFit="0" wrapText="1"/>
    </xf>
    <xf borderId="40" fillId="11" fontId="4" numFmtId="0" xfId="0" applyAlignment="1" applyBorder="1" applyFont="1">
      <alignment shrinkToFit="0" wrapText="1"/>
    </xf>
    <xf borderId="41" fillId="11" fontId="4" numFmtId="0" xfId="0" applyAlignment="1" applyBorder="1" applyFont="1">
      <alignment shrinkToFit="0" wrapText="1"/>
    </xf>
    <xf borderId="38" fillId="0" fontId="6" numFmtId="0" xfId="0" applyAlignment="1" applyBorder="1" applyFont="1">
      <alignment horizontal="left" shrinkToFit="0" vertical="top" wrapText="1"/>
    </xf>
    <xf borderId="42" fillId="12" fontId="9" numFmtId="0" xfId="0" applyAlignment="1" applyBorder="1" applyFill="1" applyFont="1">
      <alignment horizontal="center"/>
    </xf>
    <xf borderId="37" fillId="12" fontId="9" numFmtId="0" xfId="0" applyAlignment="1" applyBorder="1" applyFont="1">
      <alignment shrinkToFit="0" wrapText="1"/>
    </xf>
    <xf borderId="5" fillId="12" fontId="9" numFmtId="0" xfId="0" applyAlignment="1" applyBorder="1" applyFont="1">
      <alignment shrinkToFit="0" wrapText="1"/>
    </xf>
    <xf borderId="39" fillId="12" fontId="9" numFmtId="0" xfId="0" applyAlignment="1" applyBorder="1" applyFont="1">
      <alignment shrinkToFit="0" wrapText="1"/>
    </xf>
    <xf borderId="40" fillId="12" fontId="9" numFmtId="0" xfId="0" applyAlignment="1" applyBorder="1" applyFont="1">
      <alignment shrinkToFit="0" wrapText="1"/>
    </xf>
    <xf borderId="41" fillId="12" fontId="9" numFmtId="0" xfId="0" applyAlignment="1" applyBorder="1" applyFont="1">
      <alignment shrinkToFit="0" wrapText="1"/>
    </xf>
    <xf borderId="37" fillId="0" fontId="6" numFmtId="0" xfId="0" applyAlignment="1" applyBorder="1" applyFont="1">
      <alignment horizontal="left" shrinkToFit="0" vertical="top" wrapText="1"/>
    </xf>
    <xf borderId="44" fillId="0" fontId="6" numFmtId="0" xfId="0" applyAlignment="1" applyBorder="1" applyFont="1">
      <alignment horizontal="left" shrinkToFit="0" vertical="top" wrapText="1"/>
    </xf>
    <xf borderId="45" fillId="0" fontId="6" numFmtId="0" xfId="0" applyAlignment="1" applyBorder="1" applyFont="1">
      <alignment horizontal="left" shrinkToFit="0" vertical="top" wrapText="1"/>
    </xf>
    <xf borderId="44" fillId="5" fontId="6" numFmtId="0" xfId="0" applyAlignment="1" applyBorder="1" applyFont="1">
      <alignment horizontal="left" shrinkToFit="0" vertical="top" wrapText="1"/>
    </xf>
    <xf borderId="46" fillId="5" fontId="6" numFmtId="0" xfId="0" applyAlignment="1" applyBorder="1" applyFont="1">
      <alignment horizontal="left" shrinkToFit="0" vertical="top" wrapText="1"/>
    </xf>
    <xf borderId="47" fillId="5" fontId="6" numFmtId="0" xfId="0" applyAlignment="1" applyBorder="1" applyFont="1">
      <alignment horizontal="left" shrinkToFit="0" vertical="top" wrapText="1"/>
    </xf>
    <xf borderId="48" fillId="6" fontId="10" numFmtId="0" xfId="0" applyAlignment="1" applyBorder="1" applyFont="1">
      <alignment horizontal="left" shrinkToFit="0" vertical="top" wrapText="1"/>
    </xf>
    <xf borderId="46" fillId="6" fontId="10" numFmtId="0" xfId="0" applyAlignment="1" applyBorder="1" applyFont="1">
      <alignment horizontal="left" shrinkToFit="0" vertical="top" wrapText="1"/>
    </xf>
    <xf borderId="46" fillId="6" fontId="6" numFmtId="0" xfId="0" applyAlignment="1" applyBorder="1" applyFont="1">
      <alignment horizontal="left" shrinkToFit="0" vertical="top" wrapText="1"/>
    </xf>
    <xf borderId="49" fillId="6" fontId="6" numFmtId="0" xfId="0" applyAlignment="1" applyBorder="1" applyFont="1">
      <alignment horizontal="left" shrinkToFit="0" vertical="top" wrapText="1"/>
    </xf>
    <xf borderId="44" fillId="7" fontId="6" numFmtId="0" xfId="0" applyAlignment="1" applyBorder="1" applyFont="1">
      <alignment horizontal="left" shrinkToFit="0" vertical="top" wrapText="1"/>
    </xf>
    <xf borderId="46" fillId="7" fontId="6" numFmtId="0" xfId="0" applyAlignment="1" applyBorder="1" applyFont="1">
      <alignment horizontal="left" shrinkToFit="0" vertical="top" wrapText="1"/>
    </xf>
    <xf borderId="47" fillId="7" fontId="6" numFmtId="0" xfId="0" applyAlignment="1" applyBorder="1" applyFont="1">
      <alignment horizontal="left" shrinkToFit="0" vertical="top" wrapText="1"/>
    </xf>
    <xf borderId="44" fillId="8" fontId="6" numFmtId="0" xfId="0" applyAlignment="1" applyBorder="1" applyFont="1">
      <alignment horizontal="left" shrinkToFit="0" vertical="top" wrapText="1"/>
    </xf>
    <xf borderId="46" fillId="8" fontId="6" numFmtId="0" xfId="0" applyAlignment="1" applyBorder="1" applyFont="1">
      <alignment horizontal="left" shrinkToFit="0" vertical="top" wrapText="1"/>
    </xf>
    <xf borderId="47" fillId="8" fontId="6" numFmtId="0" xfId="0" applyAlignment="1" applyBorder="1" applyFont="1">
      <alignment horizontal="left" shrinkToFit="0" vertical="top" wrapText="1"/>
    </xf>
    <xf borderId="0" fillId="0" fontId="11" numFmtId="0" xfId="0" applyFont="1"/>
    <xf borderId="17" fillId="0" fontId="7" numFmtId="0" xfId="0" applyAlignment="1" applyBorder="1" applyFont="1">
      <alignment horizontal="center" vertical="center"/>
    </xf>
    <xf borderId="50" fillId="0" fontId="2" numFmtId="0" xfId="0" applyBorder="1" applyFont="1"/>
    <xf borderId="51" fillId="0" fontId="2" numFmtId="0" xfId="0" applyBorder="1" applyFont="1"/>
    <xf borderId="52" fillId="5" fontId="8" numFmtId="0" xfId="0" applyAlignment="1" applyBorder="1" applyFont="1">
      <alignment horizontal="center" shrinkToFit="0" vertical="center" wrapText="1"/>
    </xf>
    <xf borderId="53" fillId="0" fontId="2" numFmtId="0" xfId="0" applyBorder="1" applyFont="1"/>
    <xf borderId="54" fillId="6" fontId="8" numFmtId="0" xfId="0" applyAlignment="1" applyBorder="1" applyFont="1">
      <alignment horizontal="center" shrinkToFit="0" vertical="center" wrapText="1"/>
    </xf>
    <xf borderId="54" fillId="7" fontId="8" numFmtId="0" xfId="0" applyAlignment="1" applyBorder="1" applyFont="1">
      <alignment horizontal="center" shrinkToFit="0" vertical="center" wrapText="1"/>
    </xf>
    <xf borderId="54" fillId="8" fontId="8" numFmtId="0" xfId="0" applyAlignment="1" applyBorder="1" applyFont="1">
      <alignment horizontal="center" shrinkToFit="0" vertical="center" wrapText="1"/>
    </xf>
    <xf borderId="17" fillId="0" fontId="12" numFmtId="0" xfId="0" applyAlignment="1" applyBorder="1" applyFont="1">
      <alignment horizontal="center" vertical="center"/>
    </xf>
    <xf borderId="55" fillId="0" fontId="2" numFmtId="0" xfId="0" applyBorder="1" applyFont="1"/>
    <xf borderId="9" fillId="0" fontId="12" numFmtId="0" xfId="0" applyAlignment="1" applyBorder="1" applyFont="1">
      <alignment horizontal="center" vertical="center"/>
    </xf>
    <xf borderId="17" fillId="0" fontId="9" numFmtId="0" xfId="0" applyAlignment="1" applyBorder="1" applyFont="1">
      <alignment horizontal="center"/>
    </xf>
    <xf borderId="56" fillId="0" fontId="2" numFmtId="0" xfId="0" applyBorder="1" applyFont="1"/>
    <xf borderId="57" fillId="0" fontId="2" numFmtId="0" xfId="0" applyBorder="1" applyFont="1"/>
    <xf borderId="58" fillId="0" fontId="2" numFmtId="0" xfId="0" applyBorder="1" applyFont="1"/>
    <xf borderId="22" fillId="13" fontId="9" numFmtId="0" xfId="0" applyAlignment="1" applyBorder="1" applyFill="1" applyFont="1">
      <alignment horizontal="center" vertical="center"/>
    </xf>
    <xf borderId="22" fillId="13" fontId="9" numFmtId="0" xfId="0" applyAlignment="1" applyBorder="1" applyFont="1">
      <alignment horizontal="center" shrinkToFit="0" vertical="center" wrapText="1"/>
    </xf>
    <xf borderId="59" fillId="13" fontId="13" numFmtId="0" xfId="0" applyAlignment="1" applyBorder="1" applyFont="1">
      <alignment horizontal="center" shrinkToFit="0" vertical="center" wrapText="1"/>
    </xf>
    <xf borderId="60" fillId="0" fontId="2" numFmtId="0" xfId="0" applyBorder="1" applyFont="1"/>
    <xf borderId="61" fillId="13" fontId="9" numFmtId="0" xfId="0" applyAlignment="1" applyBorder="1" applyFont="1">
      <alignment horizontal="center" shrinkToFit="0" vertical="center" wrapText="1"/>
    </xf>
    <xf borderId="25" fillId="5" fontId="9" numFmtId="0" xfId="0" applyAlignment="1" applyBorder="1" applyFont="1">
      <alignment horizontal="center" shrinkToFit="0" vertical="center" wrapText="1"/>
    </xf>
    <xf borderId="21" fillId="6" fontId="9" numFmtId="0" xfId="0" applyAlignment="1" applyBorder="1" applyFont="1">
      <alignment horizontal="center" shrinkToFit="0" vertical="center" wrapText="1"/>
    </xf>
    <xf borderId="23" fillId="6" fontId="9" numFmtId="0" xfId="0" applyAlignment="1" applyBorder="1" applyFont="1">
      <alignment horizontal="center" shrinkToFit="0" vertical="center" wrapText="1"/>
    </xf>
    <xf borderId="62" fillId="7" fontId="9" numFmtId="0" xfId="0" applyAlignment="1" applyBorder="1" applyFont="1">
      <alignment horizontal="center" shrinkToFit="0" vertical="center" wrapText="1"/>
    </xf>
    <xf borderId="63" fillId="7" fontId="9" numFmtId="0" xfId="0" applyAlignment="1" applyBorder="1" applyFont="1">
      <alignment horizontal="center" shrinkToFit="0" vertical="center" wrapText="1"/>
    </xf>
    <xf borderId="64" fillId="7" fontId="9" numFmtId="0" xfId="0" applyAlignment="1" applyBorder="1" applyFont="1">
      <alignment horizontal="center" shrinkToFit="0" vertical="center" wrapText="1"/>
    </xf>
    <xf borderId="65" fillId="8" fontId="9" numFmtId="0" xfId="0" applyAlignment="1" applyBorder="1" applyFont="1">
      <alignment horizontal="center" shrinkToFit="0" vertical="center" wrapText="1"/>
    </xf>
    <xf borderId="63" fillId="8" fontId="9" numFmtId="0" xfId="0" applyAlignment="1" applyBorder="1" applyFont="1">
      <alignment horizontal="center" shrinkToFit="0" vertical="center" wrapText="1"/>
    </xf>
    <xf borderId="66" fillId="8" fontId="9" numFmtId="0" xfId="0" applyAlignment="1" applyBorder="1" applyFont="1">
      <alignment horizontal="center" shrinkToFit="0" vertical="center" wrapText="1"/>
    </xf>
    <xf borderId="67" fillId="0" fontId="2" numFmtId="0" xfId="0" applyBorder="1" applyFont="1"/>
    <xf borderId="5" fillId="13" fontId="9" numFmtId="0" xfId="0" applyAlignment="1" applyBorder="1" applyFont="1">
      <alignment horizontal="center" shrinkToFit="0" vertical="center" wrapText="1"/>
    </xf>
    <xf borderId="68" fillId="0" fontId="2" numFmtId="0" xfId="0" applyBorder="1" applyFont="1"/>
    <xf borderId="69" fillId="0" fontId="2" numFmtId="0" xfId="0" applyBorder="1" applyFont="1"/>
    <xf borderId="70" fillId="0" fontId="2" numFmtId="0" xfId="0" applyBorder="1" applyFont="1"/>
    <xf borderId="71" fillId="0" fontId="2" numFmtId="0" xfId="0" applyBorder="1" applyFont="1"/>
    <xf borderId="0" fillId="0" fontId="6" numFmtId="0" xfId="0" applyAlignment="1" applyFont="1">
      <alignment vertical="center"/>
    </xf>
    <xf borderId="5" fillId="13" fontId="14" numFmtId="0" xfId="0" applyAlignment="1" applyBorder="1" applyFont="1">
      <alignment horizontal="center" vertical="center"/>
    </xf>
    <xf borderId="5" fillId="13" fontId="6" numFmtId="0" xfId="0" applyAlignment="1" applyBorder="1" applyFont="1">
      <alignment horizontal="left" shrinkToFit="0" vertical="center" wrapText="1"/>
    </xf>
    <xf borderId="5" fillId="13" fontId="6" numFmtId="0" xfId="0" applyAlignment="1" applyBorder="1" applyFont="1">
      <alignment shrinkToFit="0" vertical="center" wrapText="1"/>
    </xf>
    <xf borderId="5" fillId="13" fontId="6" numFmtId="0" xfId="0" applyAlignment="1" applyBorder="1" applyFont="1">
      <alignment horizontal="center" shrinkToFit="0" vertical="center" wrapText="1"/>
    </xf>
    <xf borderId="5" fillId="13" fontId="10" numFmtId="0" xfId="0" applyAlignment="1" applyBorder="1" applyFont="1">
      <alignment horizontal="center" shrinkToFit="0" vertical="center" wrapText="1"/>
    </xf>
    <xf borderId="5" fillId="5" fontId="6" numFmtId="0" xfId="0" applyAlignment="1" applyBorder="1" applyFont="1">
      <alignment shrinkToFit="0" vertical="center" wrapText="1"/>
    </xf>
    <xf borderId="41" fillId="5" fontId="6" numFmtId="0" xfId="0" applyAlignment="1" applyBorder="1" applyFont="1">
      <alignment shrinkToFit="0" vertical="center" wrapText="1"/>
    </xf>
    <xf borderId="37" fillId="6" fontId="6" numFmtId="0" xfId="0" applyAlignment="1" applyBorder="1" applyFont="1">
      <alignment shrinkToFit="0" vertical="center" wrapText="1"/>
    </xf>
    <xf borderId="5" fillId="6" fontId="6" numFmtId="0" xfId="0" applyAlignment="1" applyBorder="1" applyFont="1">
      <alignment shrinkToFit="0" vertical="center" wrapText="1"/>
    </xf>
    <xf borderId="5" fillId="6" fontId="10" numFmtId="0" xfId="0" applyAlignment="1" applyBorder="1" applyFont="1">
      <alignment shrinkToFit="0" vertical="center" wrapText="1"/>
    </xf>
    <xf borderId="39" fillId="6" fontId="6" numFmtId="0" xfId="0" applyAlignment="1" applyBorder="1" applyFont="1">
      <alignment shrinkToFit="0" vertical="center" wrapText="1"/>
    </xf>
    <xf borderId="40" fillId="7" fontId="6" numFmtId="0" xfId="0" applyAlignment="1" applyBorder="1" applyFont="1">
      <alignment shrinkToFit="0" vertical="center" wrapText="1"/>
    </xf>
    <xf borderId="5" fillId="7" fontId="6" numFmtId="0" xfId="0" applyAlignment="1" applyBorder="1" applyFont="1">
      <alignment shrinkToFit="0" vertical="center" wrapText="1"/>
    </xf>
    <xf borderId="41" fillId="7" fontId="6" numFmtId="0" xfId="0" applyAlignment="1" applyBorder="1" applyFont="1">
      <alignment shrinkToFit="0" vertical="center" wrapText="1"/>
    </xf>
    <xf borderId="37" fillId="8" fontId="6" numFmtId="0" xfId="0" applyAlignment="1" applyBorder="1" applyFont="1">
      <alignment shrinkToFit="0" vertical="center" wrapText="1"/>
    </xf>
    <xf borderId="5" fillId="8" fontId="6" numFmtId="0" xfId="0" applyAlignment="1" applyBorder="1" applyFont="1">
      <alignment shrinkToFit="0" vertical="center" wrapText="1"/>
    </xf>
    <xf borderId="39" fillId="8" fontId="6" numFmtId="0" xfId="0" applyAlignment="1" applyBorder="1" applyFont="1">
      <alignment shrinkToFit="0" vertical="center" wrapText="1"/>
    </xf>
    <xf borderId="5" fillId="5" fontId="10" numFmtId="0" xfId="0" applyAlignment="1" applyBorder="1" applyFont="1">
      <alignment shrinkToFit="0" vertical="center" wrapText="1"/>
    </xf>
    <xf borderId="5" fillId="6" fontId="10" numFmtId="10" xfId="0" applyAlignment="1" applyBorder="1" applyFont="1" applyNumberFormat="1">
      <alignment shrinkToFit="0" vertical="center" wrapText="1"/>
    </xf>
    <xf borderId="37" fillId="6" fontId="10" numFmtId="0" xfId="0" applyAlignment="1" applyBorder="1" applyFont="1">
      <alignment shrinkToFit="0" vertical="center" wrapText="1"/>
    </xf>
    <xf borderId="44" fillId="6" fontId="6" numFmtId="0" xfId="0" applyAlignment="1" applyBorder="1" applyFont="1">
      <alignment shrinkToFit="0" vertical="center" wrapText="1"/>
    </xf>
    <xf borderId="46" fillId="6" fontId="6" numFmtId="0" xfId="0" applyAlignment="1" applyBorder="1" applyFont="1">
      <alignment shrinkToFit="0" vertical="center" wrapText="1"/>
    </xf>
    <xf borderId="47" fillId="6" fontId="6" numFmtId="0" xfId="0" applyAlignment="1" applyBorder="1" applyFont="1">
      <alignment shrinkToFit="0" vertical="center" wrapText="1"/>
    </xf>
    <xf borderId="44" fillId="8" fontId="6" numFmtId="0" xfId="0" applyAlignment="1" applyBorder="1" applyFont="1">
      <alignment shrinkToFit="0" vertical="center" wrapText="1"/>
    </xf>
    <xf borderId="46" fillId="8" fontId="6" numFmtId="0" xfId="0" applyAlignment="1" applyBorder="1" applyFont="1">
      <alignment shrinkToFit="0" vertical="center" wrapText="1"/>
    </xf>
    <xf borderId="47" fillId="8" fontId="6" numFmtId="0" xfId="0" applyAlignment="1" applyBorder="1" applyFont="1">
      <alignment shrinkToFit="0" vertical="center" wrapText="1"/>
    </xf>
    <xf borderId="0" fillId="0" fontId="4" numFmtId="0" xfId="0" applyAlignment="1" applyFont="1">
      <alignment horizontal="left" vertical="center"/>
    </xf>
    <xf borderId="0" fillId="0" fontId="4" numFmtId="9" xfId="0" applyFont="1" applyNumberFormat="1"/>
    <xf borderId="0" fillId="0" fontId="7" numFmtId="0" xfId="0" applyAlignment="1" applyFont="1">
      <alignment horizontal="center"/>
    </xf>
    <xf borderId="0" fillId="0" fontId="4" numFmtId="0" xfId="0" applyAlignment="1" applyFont="1">
      <alignment horizontal="center"/>
    </xf>
    <xf borderId="0" fillId="0" fontId="15" numFmtId="0" xfId="0" applyFont="1"/>
    <xf borderId="0" fillId="0" fontId="9" numFmtId="0" xfId="0" applyAlignment="1" applyFont="1">
      <alignment horizontal="center"/>
    </xf>
    <xf borderId="0" fillId="0" fontId="16" numFmtId="0" xfId="0" applyFont="1"/>
    <xf borderId="17" fillId="0" fontId="17" numFmtId="0" xfId="0" applyAlignment="1" applyBorder="1" applyFont="1">
      <alignment horizontal="center"/>
    </xf>
    <xf borderId="0" fillId="0" fontId="4" numFmtId="0" xfId="0" applyAlignment="1" applyFont="1">
      <alignment horizontal="center" shrinkToFit="0" vertical="center" wrapText="1"/>
    </xf>
    <xf borderId="0" fillId="0" fontId="6" numFmtId="0" xfId="0" applyAlignment="1" applyFont="1">
      <alignment horizontal="center"/>
    </xf>
    <xf borderId="72" fillId="0" fontId="13" numFmtId="0" xfId="0" applyAlignment="1" applyBorder="1" applyFont="1">
      <alignment horizontal="center"/>
    </xf>
    <xf borderId="73" fillId="0" fontId="18" numFmtId="0" xfId="0" applyAlignment="1" applyBorder="1" applyFont="1">
      <alignment horizontal="center" shrinkToFit="0" wrapText="1"/>
    </xf>
    <xf borderId="74" fillId="0" fontId="18" numFmtId="9" xfId="0" applyAlignment="1" applyBorder="1" applyFont="1" applyNumberFormat="1">
      <alignment horizontal="center" shrinkToFit="0" wrapText="1"/>
    </xf>
    <xf borderId="72" fillId="0" fontId="6" numFmtId="0" xfId="0" applyAlignment="1" applyBorder="1" applyFont="1">
      <alignment horizontal="left" shrinkToFit="0" vertical="center" wrapText="1"/>
    </xf>
    <xf borderId="74" fillId="0" fontId="6" numFmtId="0" xfId="0" applyAlignment="1" applyBorder="1" applyFont="1">
      <alignment horizontal="center" shrinkToFit="0" vertical="center" wrapText="1"/>
    </xf>
    <xf borderId="0" fillId="0" fontId="6" numFmtId="0" xfId="0" applyFont="1"/>
    <xf borderId="37" fillId="0" fontId="13" numFmtId="0" xfId="0" applyBorder="1" applyFont="1"/>
    <xf borderId="5" fillId="0" fontId="6" numFmtId="0" xfId="0" applyAlignment="1" applyBorder="1" applyFont="1">
      <alignment horizontal="center"/>
    </xf>
    <xf borderId="39" fillId="0" fontId="6" numFmtId="9" xfId="0" applyAlignment="1" applyBorder="1" applyFont="1" applyNumberFormat="1">
      <alignment horizontal="center"/>
    </xf>
    <xf borderId="37" fillId="0" fontId="6" numFmtId="0" xfId="0" applyAlignment="1" applyBorder="1" applyFont="1">
      <alignment horizontal="left" shrinkToFit="0" vertical="center" wrapText="1"/>
    </xf>
    <xf borderId="39" fillId="0" fontId="6" numFmtId="0" xfId="0" applyAlignment="1" applyBorder="1" applyFont="1">
      <alignment horizontal="center" shrinkToFit="0" vertical="center" wrapText="1"/>
    </xf>
    <xf borderId="44" fillId="14" fontId="13" numFmtId="0" xfId="0" applyBorder="1" applyFill="1" applyFont="1"/>
    <xf borderId="46" fillId="14" fontId="13" numFmtId="0" xfId="0" applyAlignment="1" applyBorder="1" applyFont="1">
      <alignment horizontal="center"/>
    </xf>
    <xf borderId="47" fillId="14" fontId="13" numFmtId="9" xfId="0" applyAlignment="1" applyBorder="1" applyFont="1" applyNumberFormat="1">
      <alignment horizontal="center"/>
    </xf>
    <xf borderId="37" fillId="0" fontId="19" numFmtId="0" xfId="0" applyAlignment="1" applyBorder="1" applyFont="1">
      <alignment horizontal="left" shrinkToFit="0" vertical="center" wrapText="1"/>
    </xf>
    <xf borderId="65" fillId="14" fontId="17" numFmtId="0" xfId="0" applyAlignment="1" applyBorder="1" applyFont="1">
      <alignment horizontal="left" shrinkToFit="0" vertical="center" wrapText="1"/>
    </xf>
    <xf borderId="66" fillId="14" fontId="17" numFmtId="9" xfId="0" applyAlignment="1" applyBorder="1" applyFont="1" applyNumberFormat="1">
      <alignment horizontal="center" vertical="center"/>
    </xf>
    <xf borderId="17" fillId="0" fontId="13" numFmtId="0" xfId="0" applyAlignment="1" applyBorder="1" applyFont="1">
      <alignment horizontal="center"/>
    </xf>
    <xf borderId="75" fillId="0" fontId="6" numFmtId="0" xfId="0" applyAlignment="1" applyBorder="1" applyFont="1">
      <alignment shrinkToFit="0" wrapText="1"/>
    </xf>
    <xf borderId="76" fillId="0" fontId="6" numFmtId="164" xfId="0" applyBorder="1" applyFont="1" applyNumberFormat="1"/>
    <xf borderId="42" fillId="0" fontId="6" numFmtId="0" xfId="0" applyAlignment="1" applyBorder="1" applyFont="1">
      <alignment shrinkToFit="0" wrapText="1"/>
    </xf>
    <xf borderId="77" fillId="0" fontId="6" numFmtId="164" xfId="0" applyBorder="1" applyFont="1" applyNumberFormat="1"/>
    <xf borderId="42" fillId="0" fontId="13" numFmtId="0" xfId="0" applyAlignment="1" applyBorder="1" applyFont="1">
      <alignment shrinkToFit="0" wrapText="1"/>
    </xf>
    <xf borderId="77" fillId="0" fontId="17" numFmtId="164" xfId="0" applyBorder="1" applyFont="1" applyNumberFormat="1"/>
    <xf borderId="78" fillId="14" fontId="17" numFmtId="0" xfId="0" applyAlignment="1" applyBorder="1" applyFont="1">
      <alignment shrinkToFit="0" wrapText="1"/>
    </xf>
    <xf borderId="79" fillId="14" fontId="17" numFmtId="9" xfId="0" applyBorder="1" applyFont="1" applyNumberFormat="1"/>
    <xf borderId="10" fillId="0" fontId="9" numFmtId="0" xfId="0" applyAlignment="1" applyBorder="1" applyFont="1">
      <alignment horizontal="center"/>
    </xf>
    <xf borderId="50" fillId="0" fontId="9" numFmtId="0" xfId="0" applyAlignment="1" applyBorder="1" applyFont="1">
      <alignment horizontal="center"/>
    </xf>
    <xf borderId="51" fillId="0" fontId="9" numFmtId="0" xfId="0" applyAlignment="1" applyBorder="1" applyFont="1">
      <alignment horizontal="center"/>
    </xf>
    <xf borderId="80" fillId="0" fontId="13" numFmtId="0" xfId="0" applyAlignment="1" applyBorder="1" applyFont="1">
      <alignment horizontal="center"/>
    </xf>
    <xf borderId="81" fillId="0" fontId="13" numFmtId="0" xfId="0" applyAlignment="1" applyBorder="1" applyFont="1">
      <alignment horizontal="center"/>
    </xf>
    <xf borderId="82" fillId="0" fontId="18" numFmtId="0" xfId="0" applyAlignment="1" applyBorder="1" applyFont="1">
      <alignment horizontal="center"/>
    </xf>
    <xf borderId="10" fillId="0" fontId="13" numFmtId="0" xfId="0" applyAlignment="1" applyBorder="1" applyFont="1">
      <alignment horizontal="center" shrinkToFit="0" wrapText="1"/>
    </xf>
    <xf borderId="69" fillId="0" fontId="13" numFmtId="0" xfId="0" applyAlignment="1" applyBorder="1" applyFont="1">
      <alignment horizontal="center"/>
    </xf>
    <xf borderId="67" fillId="0" fontId="6" numFmtId="9" xfId="0" applyAlignment="1" applyBorder="1" applyFont="1" applyNumberFormat="1">
      <alignment horizontal="center"/>
    </xf>
    <xf borderId="70" fillId="0" fontId="6" numFmtId="9" xfId="0" applyAlignment="1" applyBorder="1" applyFont="1" applyNumberFormat="1">
      <alignment horizontal="center"/>
    </xf>
    <xf borderId="72" fillId="0" fontId="13" numFmtId="0" xfId="0" applyBorder="1" applyFont="1"/>
    <xf borderId="74" fillId="0" fontId="6" numFmtId="0" xfId="0" applyBorder="1" applyFont="1"/>
    <xf borderId="37" fillId="0" fontId="13" numFmtId="0" xfId="0" applyAlignment="1" applyBorder="1" applyFont="1">
      <alignment horizontal="center"/>
    </xf>
    <xf borderId="5" fillId="0" fontId="6" numFmtId="9" xfId="0" applyAlignment="1" applyBorder="1" applyFont="1" applyNumberFormat="1">
      <alignment horizontal="center"/>
    </xf>
    <xf borderId="0" fillId="0" fontId="1" numFmtId="9" xfId="0" applyAlignment="1" applyFont="1" applyNumberFormat="1">
      <alignment horizontal="center" vertical="center"/>
    </xf>
    <xf borderId="39" fillId="0" fontId="6" numFmtId="0" xfId="0" applyBorder="1" applyFont="1"/>
    <xf borderId="44" fillId="0" fontId="13" numFmtId="0" xfId="0" applyBorder="1" applyFont="1"/>
    <xf borderId="47" fillId="0" fontId="6" numFmtId="0" xfId="0" applyBorder="1" applyFont="1"/>
    <xf borderId="44" fillId="0" fontId="13" numFmtId="0" xfId="0" applyAlignment="1" applyBorder="1" applyFont="1">
      <alignment horizontal="center"/>
    </xf>
    <xf borderId="46" fillId="0" fontId="6" numFmtId="9" xfId="0" applyAlignment="1" applyBorder="1" applyFont="1" applyNumberFormat="1">
      <alignment horizontal="center"/>
    </xf>
    <xf borderId="47" fillId="0" fontId="6" numFmtId="9" xfId="0" applyAlignment="1" applyBorder="1" applyFont="1" applyNumberFormat="1">
      <alignment horizontal="center"/>
    </xf>
    <xf borderId="9" fillId="0" fontId="17" numFmtId="0" xfId="0" applyAlignment="1" applyBorder="1" applyFont="1">
      <alignment horizontal="center" shrinkToFit="0" vertical="center" wrapText="1"/>
    </xf>
    <xf borderId="9" fillId="0" fontId="9" numFmtId="0" xfId="0" applyAlignment="1" applyBorder="1" applyFont="1">
      <alignment horizontal="center" shrinkToFit="0" vertical="center" wrapText="1"/>
    </xf>
    <xf borderId="50" fillId="0" fontId="18" numFmtId="0" xfId="0" applyAlignment="1" applyBorder="1" applyFont="1">
      <alignment horizontal="center" shrinkToFit="0" wrapText="1"/>
    </xf>
    <xf borderId="17" fillId="0" fontId="13" numFmtId="0" xfId="0" applyAlignment="1" applyBorder="1" applyFont="1">
      <alignment horizontal="center" shrinkToFit="0" vertical="center" wrapText="1"/>
    </xf>
    <xf borderId="17" fillId="0" fontId="9" numFmtId="0" xfId="0" applyAlignment="1" applyBorder="1" applyFont="1">
      <alignment horizontal="center" vertical="top"/>
    </xf>
    <xf borderId="9" fillId="0" fontId="4" numFmtId="0" xfId="0" applyAlignment="1" applyBorder="1" applyFont="1">
      <alignment horizontal="center"/>
    </xf>
    <xf borderId="0" fillId="0" fontId="17" numFmtId="0" xfId="0" applyAlignment="1" applyFont="1">
      <alignment horizontal="center"/>
    </xf>
    <xf quotePrefix="1" borderId="0" fillId="0" fontId="17" numFmtId="17" xfId="0" applyAlignment="1" applyFont="1" applyNumberFormat="1">
      <alignment horizontal="center"/>
    </xf>
    <xf borderId="0" fillId="0" fontId="4" numFmtId="164" xfId="0" applyFont="1" applyNumberFormat="1"/>
    <xf borderId="0" fillId="0" fontId="4" numFmtId="1" xfId="0" applyFont="1" applyNumberFormat="1"/>
    <xf borderId="38" fillId="0" fontId="4" numFmtId="0" xfId="0" applyAlignment="1" applyBorder="1" applyFont="1">
      <alignment horizontal="center"/>
    </xf>
    <xf borderId="6" fillId="0" fontId="2" numFmtId="0" xfId="0" applyBorder="1" applyFont="1"/>
    <xf borderId="58" fillId="0" fontId="4" numFmtId="0" xfId="0" applyAlignment="1" applyBorder="1" applyFont="1">
      <alignment horizontal="center"/>
    </xf>
    <xf borderId="38" fillId="0" fontId="4" numFmtId="0" xfId="0" applyBorder="1" applyFont="1"/>
    <xf borderId="75" fillId="0" fontId="9" numFmtId="0" xfId="0" applyAlignment="1" applyBorder="1" applyFont="1">
      <alignment horizontal="center"/>
    </xf>
    <xf borderId="83" fillId="0" fontId="2" numFmtId="0" xfId="0" applyBorder="1" applyFont="1"/>
    <xf borderId="84" fillId="0" fontId="2" numFmtId="0" xfId="0" applyBorder="1" applyFont="1"/>
    <xf borderId="85" fillId="0" fontId="2" numFmtId="0" xfId="0" applyBorder="1" applyFont="1"/>
    <xf borderId="5" fillId="0" fontId="4" numFmtId="0" xfId="0" applyBorder="1" applyFont="1"/>
    <xf borderId="37" fillId="0" fontId="9" numFmtId="0" xfId="0" applyBorder="1" applyFont="1"/>
    <xf borderId="5" fillId="0" fontId="9" numFmtId="0" xfId="0" applyBorder="1" applyFont="1"/>
    <xf borderId="38" fillId="0" fontId="9" numFmtId="0" xfId="0" applyBorder="1" applyFont="1"/>
    <xf borderId="37" fillId="0" fontId="9" numFmtId="164" xfId="0" applyBorder="1" applyFont="1" applyNumberFormat="1"/>
    <xf borderId="5" fillId="0" fontId="9" numFmtId="1" xfId="0" applyBorder="1" applyFont="1" applyNumberFormat="1"/>
    <xf borderId="39" fillId="0" fontId="9" numFmtId="0" xfId="0" applyBorder="1" applyFont="1"/>
    <xf borderId="5" fillId="15" fontId="4" numFmtId="0" xfId="0" applyBorder="1" applyFill="1" applyFont="1"/>
    <xf borderId="86" fillId="15" fontId="4" numFmtId="0" xfId="0" applyBorder="1" applyFont="1"/>
    <xf borderId="37" fillId="0" fontId="4" numFmtId="0" xfId="0" applyBorder="1" applyFont="1"/>
    <xf borderId="38" fillId="0" fontId="4" numFmtId="9" xfId="0" applyBorder="1" applyFont="1" applyNumberFormat="1"/>
    <xf borderId="37" fillId="0" fontId="4" numFmtId="164" xfId="0" applyBorder="1" applyFont="1" applyNumberFormat="1"/>
    <xf borderId="5" fillId="0" fontId="4" numFmtId="1" xfId="0" applyBorder="1" applyFont="1" applyNumberFormat="1"/>
    <xf borderId="39" fillId="0" fontId="4" numFmtId="9" xfId="0" applyBorder="1" applyFont="1" applyNumberFormat="1"/>
    <xf borderId="5" fillId="0" fontId="4" numFmtId="0" xfId="0" applyAlignment="1" applyBorder="1" applyFont="1">
      <alignment shrinkToFit="0" wrapText="1"/>
    </xf>
    <xf borderId="63" fillId="0" fontId="4" numFmtId="0" xfId="0" applyAlignment="1" applyBorder="1" applyFont="1">
      <alignment horizontal="center" vertical="center"/>
    </xf>
    <xf borderId="63" fillId="0" fontId="4" numFmtId="0" xfId="0" applyAlignment="1" applyBorder="1" applyFont="1">
      <alignment horizontal="center" shrinkToFit="0" vertical="center" wrapText="1"/>
    </xf>
    <xf borderId="38" fillId="0" fontId="4" numFmtId="0" xfId="0" applyAlignment="1" applyBorder="1" applyFont="1">
      <alignment horizontal="center" shrinkToFit="0" vertical="center" wrapText="1"/>
    </xf>
    <xf borderId="5" fillId="0" fontId="4" numFmtId="0" xfId="0" applyAlignment="1" applyBorder="1" applyFont="1">
      <alignment horizontal="left"/>
    </xf>
    <xf borderId="5" fillId="0" fontId="4" numFmtId="0" xfId="0" applyAlignment="1" applyBorder="1" applyFont="1">
      <alignment horizontal="center" shrinkToFit="0" vertical="center" wrapText="1"/>
    </xf>
    <xf borderId="87" fillId="0" fontId="4" numFmtId="0" xfId="0" applyAlignment="1" applyBorder="1" applyFont="1">
      <alignment horizontal="center" shrinkToFit="0" vertical="center" wrapText="1"/>
    </xf>
    <xf borderId="5" fillId="0" fontId="4" numFmtId="0" xfId="0" applyAlignment="1" applyBorder="1" applyFont="1">
      <alignment horizontal="left" shrinkToFit="0" vertical="center" wrapText="1"/>
    </xf>
    <xf borderId="44" fillId="0" fontId="4" numFmtId="0" xfId="0" applyBorder="1" applyFont="1"/>
    <xf borderId="46" fillId="0" fontId="4" numFmtId="0" xfId="0" applyBorder="1" applyFont="1"/>
    <xf borderId="45" fillId="0" fontId="4" numFmtId="9" xfId="0" applyBorder="1" applyFont="1" applyNumberFormat="1"/>
    <xf borderId="44" fillId="0" fontId="4" numFmtId="164" xfId="0" applyBorder="1" applyFont="1" applyNumberFormat="1"/>
    <xf borderId="46" fillId="0" fontId="4" numFmtId="1" xfId="0" applyBorder="1" applyFont="1" applyNumberFormat="1"/>
    <xf borderId="47" fillId="0" fontId="4" numFmtId="9" xfId="0" applyBorder="1" applyFont="1" applyNumberFormat="1"/>
    <xf borderId="86" fillId="15" fontId="4" numFmtId="164" xfId="0" applyBorder="1" applyFont="1" applyNumberFormat="1"/>
    <xf borderId="86" fillId="15" fontId="4" numFmtId="1" xfId="0" applyBorder="1" applyFont="1" applyNumberFormat="1"/>
    <xf borderId="72" fillId="16" fontId="17" numFmtId="0" xfId="0" applyAlignment="1" applyBorder="1" applyFill="1" applyFont="1">
      <alignment vertical="top"/>
    </xf>
    <xf borderId="73" fillId="16" fontId="17" numFmtId="0" xfId="0" applyAlignment="1" applyBorder="1" applyFont="1">
      <alignment vertical="top"/>
    </xf>
    <xf borderId="74" fillId="16" fontId="17" numFmtId="0" xfId="0" applyAlignment="1" applyBorder="1" applyFont="1">
      <alignment vertical="top"/>
    </xf>
    <xf borderId="5" fillId="17" fontId="17" numFmtId="0" xfId="0" applyAlignment="1" applyBorder="1" applyFill="1" applyFont="1">
      <alignment horizontal="left" vertical="center"/>
    </xf>
    <xf borderId="37" fillId="17" fontId="17" numFmtId="0" xfId="0" applyAlignment="1" applyBorder="1" applyFont="1">
      <alignment horizontal="left" vertical="center"/>
    </xf>
    <xf borderId="5" fillId="17" fontId="17" numFmtId="0" xfId="0" applyAlignment="1" applyBorder="1" applyFont="1">
      <alignment vertical="center"/>
    </xf>
    <xf borderId="39" fillId="17" fontId="17" numFmtId="0" xfId="0" applyAlignment="1" applyBorder="1" applyFont="1">
      <alignment vertical="center"/>
    </xf>
    <xf borderId="5" fillId="0" fontId="4" numFmtId="0" xfId="0" applyAlignment="1" applyBorder="1" applyFont="1">
      <alignment horizontal="left" shrinkToFit="0" wrapText="1"/>
    </xf>
    <xf borderId="0" fillId="0" fontId="4" numFmtId="164" xfId="0" applyAlignment="1" applyFont="1" applyNumberFormat="1">
      <alignment shrinkToFit="0" wrapText="1"/>
    </xf>
    <xf borderId="0" fillId="0" fontId="4" numFmtId="1" xfId="0" applyAlignment="1" applyFont="1" applyNumberFormat="1">
      <alignment shrinkToFit="0" wrapText="1"/>
    </xf>
    <xf borderId="5" fillId="0" fontId="17" numFmtId="0" xfId="0" applyAlignment="1" applyBorder="1" applyFont="1">
      <alignment horizontal="left" shrinkToFit="0" vertical="center" wrapText="1"/>
    </xf>
    <xf borderId="37" fillId="0" fontId="17" numFmtId="0" xfId="0" applyAlignment="1" applyBorder="1" applyFont="1">
      <alignment horizontal="left" shrinkToFit="0" vertical="center" wrapText="1"/>
    </xf>
    <xf borderId="5" fillId="0" fontId="20" numFmtId="0" xfId="0" applyAlignment="1" applyBorder="1" applyFont="1">
      <alignment shrinkToFit="0" vertical="center" wrapText="1"/>
    </xf>
    <xf borderId="39" fillId="0" fontId="20" numFmtId="0" xfId="0" applyAlignment="1" applyBorder="1" applyFont="1">
      <alignment shrinkToFit="0" vertical="center" wrapText="1"/>
    </xf>
    <xf borderId="0" fillId="0" fontId="4" numFmtId="0" xfId="0" applyAlignment="1" applyFont="1">
      <alignment horizontal="left" shrinkToFit="0" vertical="center" wrapText="1"/>
    </xf>
    <xf borderId="0" fillId="0" fontId="4" numFmtId="165" xfId="0" applyAlignment="1" applyFont="1" applyNumberFormat="1">
      <alignment shrinkToFit="0" wrapText="1"/>
    </xf>
    <xf borderId="46" fillId="0" fontId="17" numFmtId="0" xfId="0" applyAlignment="1" applyBorder="1" applyFont="1">
      <alignment horizontal="left" shrinkToFit="0" vertical="center" wrapText="1"/>
    </xf>
    <xf borderId="44" fillId="0" fontId="17" numFmtId="0" xfId="0" applyAlignment="1" applyBorder="1" applyFont="1">
      <alignment horizontal="left" shrinkToFit="0" vertical="center" wrapText="1"/>
    </xf>
    <xf borderId="46" fillId="0" fontId="20" numFmtId="0" xfId="0" applyAlignment="1" applyBorder="1" applyFont="1">
      <alignment shrinkToFit="0" vertical="center" wrapText="1"/>
    </xf>
    <xf borderId="47" fillId="0" fontId="20" numFmtId="0" xfId="0" applyAlignment="1" applyBorder="1" applyFont="1">
      <alignment shrinkToFit="0" vertical="center" wrapText="1"/>
    </xf>
    <xf borderId="38" fillId="0" fontId="17" numFmtId="0" xfId="0" applyAlignment="1" applyBorder="1" applyFont="1">
      <alignment horizontal="center" shrinkToFit="0" vertical="center" wrapText="1"/>
    </xf>
    <xf borderId="5" fillId="0" fontId="17" numFmtId="0" xfId="0" applyAlignment="1" applyBorder="1" applyFont="1">
      <alignment horizontal="center" shrinkToFit="0" vertical="center" wrapText="1"/>
    </xf>
    <xf borderId="38" fillId="0" fontId="4"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Avance semestral por componente </a:t>
            </a:r>
          </a:p>
        </c:rich>
      </c:tx>
      <c:layout>
        <c:manualLayout>
          <c:xMode val="edge"/>
          <c:yMode val="edge"/>
          <c:x val="0.17627094746489178"/>
          <c:y val="0.006857430055285643"/>
        </c:manualLayout>
      </c:layout>
      <c:overlay val="0"/>
    </c:title>
    <c:plotArea>
      <c:layout>
        <c:manualLayout>
          <c:xMode val="edge"/>
          <c:yMode val="edge"/>
          <c:x val="0.18472846980986013"/>
          <c:y val="0.210048"/>
          <c:w val="0.7449090450294722"/>
          <c:h val="0.5623581664536632"/>
        </c:manualLayout>
      </c:layout>
      <c:barChart>
        <c:barDir val="col"/>
        <c:grouping val="percentStacked"/>
        <c:ser>
          <c:idx val="0"/>
          <c:order val="0"/>
          <c:tx>
            <c:v> LOGRADAS</c:v>
          </c:tx>
          <c:spPr>
            <a:solidFill>
              <a:srgbClr val="215E99"/>
            </a:solidFill>
            <a:ln cmpd="sng">
              <a:solidFill>
                <a:srgbClr val="000000"/>
              </a:solidFill>
            </a:ln>
          </c:spPr>
          <c:cat>
            <c:strRef>
              <c:f>'REPORTE S1_A1'!$B$12:$B$14</c:f>
            </c:strRef>
          </c:cat>
          <c:val>
            <c:numRef>
              <c:f>'REPORTE S1_A1'!$D$12:$D$14</c:f>
              <c:numCache/>
            </c:numRef>
          </c:val>
        </c:ser>
        <c:ser>
          <c:idx val="1"/>
          <c:order val="1"/>
          <c:tx>
            <c:v> NO LOGRADAS</c:v>
          </c:tx>
          <c:spPr>
            <a:solidFill>
              <a:srgbClr val="C00000"/>
            </a:solidFill>
            <a:ln cmpd="sng">
              <a:solidFill>
                <a:srgbClr val="000000"/>
              </a:solidFill>
            </a:ln>
          </c:spPr>
          <c:cat>
            <c:strRef>
              <c:f>'REPORTE S1_A1'!$B$12:$B$14</c:f>
            </c:strRef>
          </c:cat>
          <c:val>
            <c:numRef>
              <c:f>'REPORTE S1_A1'!$E$12:$E$14</c:f>
              <c:numCache/>
            </c:numRef>
          </c:val>
        </c:ser>
        <c:overlap val="100"/>
        <c:axId val="1571154549"/>
        <c:axId val="856594270"/>
      </c:barChart>
      <c:catAx>
        <c:axId val="1571154549"/>
        <c:scaling>
          <c:orientation val="minMax"/>
        </c:scaling>
        <c:delete val="0"/>
        <c:axPos val="b"/>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spPr/>
        <c:txPr>
          <a:bodyPr/>
          <a:lstStyle/>
          <a:p>
            <a:pPr lvl="0">
              <a:defRPr b="1" i="0" sz="700">
                <a:solidFill>
                  <a:schemeClr val="lt1"/>
                </a:solidFill>
                <a:latin typeface="+mn-lt"/>
              </a:defRPr>
            </a:pPr>
          </a:p>
        </c:txPr>
        <c:crossAx val="856594270"/>
      </c:catAx>
      <c:valAx>
        <c:axId val="856594270"/>
        <c:scaling>
          <c:orientation val="minMax"/>
        </c:scaling>
        <c:delete val="0"/>
        <c:axPos val="l"/>
        <c:majorGridlines>
          <c:spPr>
            <a:ln>
              <a:solidFill>
                <a:srgbClr val="B7B7B7"/>
              </a:solidFill>
            </a:ln>
          </c:spPr>
        </c:majorGridlines>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tickLblPos val="nextTo"/>
        <c:spPr>
          <a:ln/>
        </c:spPr>
        <c:txPr>
          <a:bodyPr/>
          <a:lstStyle/>
          <a:p>
            <a:pPr lvl="0">
              <a:defRPr b="1" i="0" sz="600">
                <a:solidFill>
                  <a:schemeClr val="lt1"/>
                </a:solidFill>
                <a:latin typeface="+mn-lt"/>
              </a:defRPr>
            </a:pPr>
          </a:p>
        </c:txPr>
        <c:crossAx val="1571154549"/>
        <c:majorUnit val="0.2"/>
      </c:valAx>
    </c:plotArea>
    <c:legend>
      <c:legendPos val="b"/>
      <c:layout>
        <c:manualLayout>
          <c:xMode val="edge"/>
          <c:yMode val="edge"/>
          <c:x val="0.0"/>
          <c:y val="0.8706137899867339"/>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Cumplimiento global semestre </a:t>
            </a:r>
          </a:p>
        </c:rich>
      </c:tx>
      <c:layout>
        <c:manualLayout>
          <c:xMode val="edge"/>
          <c:yMode val="edge"/>
          <c:x val="0.16097673184110414"/>
          <c:y val="0.03994058552011628"/>
        </c:manualLayout>
      </c:layout>
      <c:overlay val="0"/>
    </c:title>
    <c:plotArea>
      <c:layout>
        <c:manualLayout>
          <c:xMode val="edge"/>
          <c:yMode val="edge"/>
          <c:x val="0.1771902007280534"/>
          <c:y val="0.16900476915923485"/>
          <c:w val="0.6508435057237062"/>
          <c:h val="0.7604816258728488"/>
        </c:manualLayout>
      </c:layout>
      <c:pieChart>
        <c:varyColors val="1"/>
        <c:ser>
          <c:idx val="0"/>
          <c:order val="0"/>
          <c:dPt>
            <c:idx val="0"/>
            <c:spPr>
              <a:solidFill>
                <a:schemeClr val="accent1"/>
              </a:solidFill>
            </c:spPr>
          </c:dPt>
          <c:dLbls>
            <c:showLegendKey val="0"/>
            <c:showVal val="0"/>
            <c:showCatName val="0"/>
            <c:showSerName val="0"/>
            <c:showPercent val="1"/>
            <c:showBubbleSize val="0"/>
            <c:showLeaderLines val="1"/>
          </c:dLbls>
          <c:cat>
            <c:strRef>
              <c:f>'REPORTE S1_A1'!$D$11:$E$11</c:f>
            </c:strRef>
          </c:cat>
          <c:val>
            <c:numRef>
              <c:f>'REPORTE S1_A1'!$D$15:$E$15</c:f>
              <c:numCache/>
            </c:numRef>
          </c:val>
        </c:ser>
        <c:dLbls>
          <c:showLegendKey val="0"/>
          <c:showVal val="0"/>
          <c:showCatName val="0"/>
          <c:showSerName val="0"/>
          <c:showPercent val="0"/>
          <c:showBubbleSize val="0"/>
        </c:dLbls>
        <c:firstSliceAng val="0"/>
      </c:pieChart>
    </c:plotArea>
    <c:legend>
      <c:legendPos val="b"/>
      <c:layout>
        <c:manualLayout>
          <c:xMode val="edge"/>
          <c:yMode val="edge"/>
          <c:x val="0.05347153355396676"/>
          <c:y val="0.8805849085542361"/>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Avance semestral por componente </a:t>
            </a:r>
          </a:p>
        </c:rich>
      </c:tx>
      <c:layout>
        <c:manualLayout>
          <c:xMode val="edge"/>
          <c:yMode val="edge"/>
          <c:x val="0.17627094746489178"/>
          <c:y val="0.006857430055285643"/>
        </c:manualLayout>
      </c:layout>
      <c:overlay val="0"/>
    </c:title>
    <c:plotArea>
      <c:layout>
        <c:manualLayout>
          <c:xMode val="edge"/>
          <c:yMode val="edge"/>
          <c:x val="0.18472846980986013"/>
          <c:y val="0.210048"/>
          <c:w val="0.7449090450294722"/>
          <c:h val="0.5623581664536632"/>
        </c:manualLayout>
      </c:layout>
      <c:barChart>
        <c:barDir val="col"/>
        <c:grouping val="percentStacked"/>
        <c:ser>
          <c:idx val="0"/>
          <c:order val="0"/>
          <c:tx>
            <c:v> LOGRADAS</c:v>
          </c:tx>
          <c:spPr>
            <a:solidFill>
              <a:srgbClr val="215E99"/>
            </a:solidFill>
            <a:ln cmpd="sng">
              <a:solidFill>
                <a:srgbClr val="000000"/>
              </a:solidFill>
            </a:ln>
          </c:spPr>
          <c:cat>
            <c:strRef>
              <c:f>'REPORTE S2_A1'!$B$12:$B$14</c:f>
            </c:strRef>
          </c:cat>
          <c:val>
            <c:numRef>
              <c:f>'REPORTE S2_A1'!$D$12:$D$14</c:f>
              <c:numCache/>
            </c:numRef>
          </c:val>
        </c:ser>
        <c:ser>
          <c:idx val="1"/>
          <c:order val="1"/>
          <c:tx>
            <c:v> NO LOGRADAS</c:v>
          </c:tx>
          <c:spPr>
            <a:solidFill>
              <a:srgbClr val="C00000"/>
            </a:solidFill>
            <a:ln cmpd="sng">
              <a:solidFill>
                <a:srgbClr val="000000"/>
              </a:solidFill>
            </a:ln>
          </c:spPr>
          <c:cat>
            <c:strRef>
              <c:f>'REPORTE S2_A1'!$B$12:$B$14</c:f>
            </c:strRef>
          </c:cat>
          <c:val>
            <c:numRef>
              <c:f>'REPORTE S2_A1'!$E$12:$E$14</c:f>
              <c:numCache/>
            </c:numRef>
          </c:val>
        </c:ser>
        <c:overlap val="100"/>
        <c:axId val="2127082044"/>
        <c:axId val="2116636279"/>
      </c:barChart>
      <c:catAx>
        <c:axId val="2127082044"/>
        <c:scaling>
          <c:orientation val="minMax"/>
        </c:scaling>
        <c:delete val="0"/>
        <c:axPos val="b"/>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spPr/>
        <c:txPr>
          <a:bodyPr/>
          <a:lstStyle/>
          <a:p>
            <a:pPr lvl="0">
              <a:defRPr b="1" i="0" sz="700">
                <a:solidFill>
                  <a:schemeClr val="lt1"/>
                </a:solidFill>
                <a:latin typeface="+mn-lt"/>
              </a:defRPr>
            </a:pPr>
          </a:p>
        </c:txPr>
        <c:crossAx val="2116636279"/>
      </c:catAx>
      <c:valAx>
        <c:axId val="2116636279"/>
        <c:scaling>
          <c:orientation val="minMax"/>
        </c:scaling>
        <c:delete val="0"/>
        <c:axPos val="l"/>
        <c:majorGridlines>
          <c:spPr>
            <a:ln>
              <a:solidFill>
                <a:srgbClr val="B7B7B7"/>
              </a:solidFill>
            </a:ln>
          </c:spPr>
        </c:majorGridlines>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tickLblPos val="nextTo"/>
        <c:spPr>
          <a:ln/>
        </c:spPr>
        <c:txPr>
          <a:bodyPr/>
          <a:lstStyle/>
          <a:p>
            <a:pPr lvl="0">
              <a:defRPr b="1" i="0" sz="600">
                <a:solidFill>
                  <a:schemeClr val="lt1"/>
                </a:solidFill>
                <a:latin typeface="+mn-lt"/>
              </a:defRPr>
            </a:pPr>
          </a:p>
        </c:txPr>
        <c:crossAx val="2127082044"/>
        <c:majorUnit val="0.2"/>
      </c:valAx>
    </c:plotArea>
    <c:legend>
      <c:legendPos val="b"/>
      <c:layout>
        <c:manualLayout>
          <c:xMode val="edge"/>
          <c:yMode val="edge"/>
          <c:x val="0.0"/>
          <c:y val="0.8706137899867339"/>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Cumplimiento global semestre </a:t>
            </a:r>
          </a:p>
        </c:rich>
      </c:tx>
      <c:layout>
        <c:manualLayout>
          <c:xMode val="edge"/>
          <c:yMode val="edge"/>
          <c:x val="0.16097673184110414"/>
          <c:y val="0.03994058552011628"/>
        </c:manualLayout>
      </c:layout>
      <c:overlay val="0"/>
    </c:title>
    <c:plotArea>
      <c:layout>
        <c:manualLayout>
          <c:xMode val="edge"/>
          <c:yMode val="edge"/>
          <c:x val="0.1771902007280534"/>
          <c:y val="0.16900476915923485"/>
          <c:w val="0.6508435057237062"/>
          <c:h val="0.7604816258728488"/>
        </c:manualLayout>
      </c:layout>
      <c:pieChart>
        <c:varyColors val="1"/>
        <c:ser>
          <c:idx val="0"/>
          <c:order val="0"/>
          <c:dPt>
            <c:idx val="0"/>
            <c:spPr>
              <a:solidFill>
                <a:schemeClr val="accent1"/>
              </a:solidFill>
            </c:spPr>
          </c:dPt>
          <c:dLbls>
            <c:showLegendKey val="0"/>
            <c:showVal val="0"/>
            <c:showCatName val="0"/>
            <c:showSerName val="0"/>
            <c:showPercent val="1"/>
            <c:showBubbleSize val="0"/>
            <c:showLeaderLines val="1"/>
          </c:dLbls>
          <c:cat>
            <c:strRef>
              <c:f>'REPORTE S2_A1'!$D$11:$E$11</c:f>
            </c:strRef>
          </c:cat>
          <c:val>
            <c:numRef>
              <c:f>'REPORTE S2_A1'!$D$15:$E$15</c:f>
              <c:numCache/>
            </c:numRef>
          </c:val>
        </c:ser>
        <c:dLbls>
          <c:showLegendKey val="0"/>
          <c:showVal val="0"/>
          <c:showCatName val="0"/>
          <c:showSerName val="0"/>
          <c:showPercent val="0"/>
          <c:showBubbleSize val="0"/>
        </c:dLbls>
        <c:firstSliceAng val="0"/>
      </c:pieChart>
    </c:plotArea>
    <c:legend>
      <c:legendPos val="b"/>
      <c:layout>
        <c:manualLayout>
          <c:xMode val="edge"/>
          <c:yMode val="edge"/>
          <c:x val="0.05347153355396676"/>
          <c:y val="0.8805849085542361"/>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Avance semestral por componente </a:t>
            </a:r>
          </a:p>
        </c:rich>
      </c:tx>
      <c:layout>
        <c:manualLayout>
          <c:xMode val="edge"/>
          <c:yMode val="edge"/>
          <c:x val="0.17627094746489178"/>
          <c:y val="0.006857430055285643"/>
        </c:manualLayout>
      </c:layout>
      <c:overlay val="0"/>
    </c:title>
    <c:plotArea>
      <c:layout>
        <c:manualLayout>
          <c:xMode val="edge"/>
          <c:yMode val="edge"/>
          <c:x val="0.18472846980986013"/>
          <c:y val="0.210048"/>
          <c:w val="0.7449090450294722"/>
          <c:h val="0.5623581664536632"/>
        </c:manualLayout>
      </c:layout>
      <c:barChart>
        <c:barDir val="col"/>
        <c:grouping val="percentStacked"/>
        <c:ser>
          <c:idx val="0"/>
          <c:order val="0"/>
          <c:tx>
            <c:v> LOGRADAS</c:v>
          </c:tx>
          <c:spPr>
            <a:solidFill>
              <a:srgbClr val="215E99"/>
            </a:solidFill>
            <a:ln cmpd="sng">
              <a:solidFill>
                <a:srgbClr val="000000"/>
              </a:solidFill>
            </a:ln>
          </c:spPr>
          <c:cat>
            <c:strRef>
              <c:f>'REPORTE S1_A2'!$B$12:$B$14</c:f>
            </c:strRef>
          </c:cat>
          <c:val>
            <c:numRef>
              <c:f>'REPORTE S1_A2'!$D$12:$D$14</c:f>
              <c:numCache/>
            </c:numRef>
          </c:val>
        </c:ser>
        <c:ser>
          <c:idx val="1"/>
          <c:order val="1"/>
          <c:tx>
            <c:v> NO LOGRADAS</c:v>
          </c:tx>
          <c:spPr>
            <a:solidFill>
              <a:srgbClr val="C00000"/>
            </a:solidFill>
            <a:ln cmpd="sng">
              <a:solidFill>
                <a:srgbClr val="000000"/>
              </a:solidFill>
            </a:ln>
          </c:spPr>
          <c:cat>
            <c:strRef>
              <c:f>'REPORTE S1_A2'!$B$12:$B$14</c:f>
            </c:strRef>
          </c:cat>
          <c:val>
            <c:numRef>
              <c:f>'REPORTE S1_A2'!$E$12:$E$14</c:f>
              <c:numCache/>
            </c:numRef>
          </c:val>
        </c:ser>
        <c:overlap val="100"/>
        <c:axId val="1938555866"/>
        <c:axId val="558398831"/>
      </c:barChart>
      <c:catAx>
        <c:axId val="1938555866"/>
        <c:scaling>
          <c:orientation val="minMax"/>
        </c:scaling>
        <c:delete val="0"/>
        <c:axPos val="b"/>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spPr/>
        <c:txPr>
          <a:bodyPr/>
          <a:lstStyle/>
          <a:p>
            <a:pPr lvl="0">
              <a:defRPr b="1" i="0" sz="700">
                <a:solidFill>
                  <a:schemeClr val="lt1"/>
                </a:solidFill>
                <a:latin typeface="+mn-lt"/>
              </a:defRPr>
            </a:pPr>
          </a:p>
        </c:txPr>
        <c:crossAx val="558398831"/>
      </c:catAx>
      <c:valAx>
        <c:axId val="558398831"/>
        <c:scaling>
          <c:orientation val="minMax"/>
        </c:scaling>
        <c:delete val="0"/>
        <c:axPos val="l"/>
        <c:majorGridlines>
          <c:spPr>
            <a:ln>
              <a:solidFill>
                <a:srgbClr val="B7B7B7"/>
              </a:solidFill>
            </a:ln>
          </c:spPr>
        </c:majorGridlines>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tickLblPos val="nextTo"/>
        <c:spPr>
          <a:ln/>
        </c:spPr>
        <c:txPr>
          <a:bodyPr/>
          <a:lstStyle/>
          <a:p>
            <a:pPr lvl="0">
              <a:defRPr b="1" i="0" sz="600">
                <a:solidFill>
                  <a:schemeClr val="lt1"/>
                </a:solidFill>
                <a:latin typeface="+mn-lt"/>
              </a:defRPr>
            </a:pPr>
          </a:p>
        </c:txPr>
        <c:crossAx val="1938555866"/>
        <c:majorUnit val="0.2"/>
      </c:valAx>
    </c:plotArea>
    <c:legend>
      <c:legendPos val="b"/>
      <c:layout>
        <c:manualLayout>
          <c:xMode val="edge"/>
          <c:yMode val="edge"/>
          <c:x val="0.0"/>
          <c:y val="0.8706137899867339"/>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Cumplimiento global semestre </a:t>
            </a:r>
          </a:p>
        </c:rich>
      </c:tx>
      <c:layout>
        <c:manualLayout>
          <c:xMode val="edge"/>
          <c:yMode val="edge"/>
          <c:x val="0.16097673184110414"/>
          <c:y val="0.03994058552011628"/>
        </c:manualLayout>
      </c:layout>
      <c:overlay val="0"/>
    </c:title>
    <c:plotArea>
      <c:layout>
        <c:manualLayout>
          <c:xMode val="edge"/>
          <c:yMode val="edge"/>
          <c:x val="0.1771902007280534"/>
          <c:y val="0.16900476915923485"/>
          <c:w val="0.6508435057237062"/>
          <c:h val="0.7604816258728488"/>
        </c:manualLayout>
      </c:layout>
      <c:pieChart>
        <c:varyColors val="1"/>
        <c:ser>
          <c:idx val="0"/>
          <c:order val="0"/>
          <c:dPt>
            <c:idx val="0"/>
            <c:spPr>
              <a:solidFill>
                <a:schemeClr val="accent1"/>
              </a:solidFill>
            </c:spPr>
          </c:dPt>
          <c:dLbls>
            <c:showLegendKey val="0"/>
            <c:showVal val="0"/>
            <c:showCatName val="0"/>
            <c:showSerName val="0"/>
            <c:showPercent val="1"/>
            <c:showBubbleSize val="0"/>
            <c:showLeaderLines val="1"/>
          </c:dLbls>
          <c:cat>
            <c:strRef>
              <c:f>'REPORTE S1_A2'!$D$11:$E$11</c:f>
            </c:strRef>
          </c:cat>
          <c:val>
            <c:numRef>
              <c:f>'REPORTE S1_A2'!$D$15:$E$15</c:f>
              <c:numCache/>
            </c:numRef>
          </c:val>
        </c:ser>
        <c:dLbls>
          <c:showLegendKey val="0"/>
          <c:showVal val="0"/>
          <c:showCatName val="0"/>
          <c:showSerName val="0"/>
          <c:showPercent val="0"/>
          <c:showBubbleSize val="0"/>
        </c:dLbls>
        <c:firstSliceAng val="0"/>
      </c:pieChart>
    </c:plotArea>
    <c:legend>
      <c:legendPos val="b"/>
      <c:layout>
        <c:manualLayout>
          <c:xMode val="edge"/>
          <c:yMode val="edge"/>
          <c:x val="0.05347153355396676"/>
          <c:y val="0.8805849085542361"/>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Avance semestral por componente </a:t>
            </a:r>
          </a:p>
        </c:rich>
      </c:tx>
      <c:layout>
        <c:manualLayout>
          <c:xMode val="edge"/>
          <c:yMode val="edge"/>
          <c:x val="0.17627094746489178"/>
          <c:y val="0.006857430055285643"/>
        </c:manualLayout>
      </c:layout>
      <c:overlay val="0"/>
    </c:title>
    <c:plotArea>
      <c:layout>
        <c:manualLayout>
          <c:xMode val="edge"/>
          <c:yMode val="edge"/>
          <c:x val="0.18472846980986013"/>
          <c:y val="0.210048"/>
          <c:w val="0.7449090450294722"/>
          <c:h val="0.5623581664536632"/>
        </c:manualLayout>
      </c:layout>
      <c:barChart>
        <c:barDir val="col"/>
        <c:grouping val="percentStacked"/>
        <c:ser>
          <c:idx val="0"/>
          <c:order val="0"/>
          <c:tx>
            <c:v> LOGRADAS</c:v>
          </c:tx>
          <c:spPr>
            <a:solidFill>
              <a:srgbClr val="215E99"/>
            </a:solidFill>
            <a:ln cmpd="sng">
              <a:solidFill>
                <a:srgbClr val="000000"/>
              </a:solidFill>
            </a:ln>
          </c:spPr>
          <c:cat>
            <c:strRef>
              <c:f>'REPORTE S2_A2'!$B$12:$B$14</c:f>
            </c:strRef>
          </c:cat>
          <c:val>
            <c:numRef>
              <c:f>'REPORTE S2_A2'!$D$12:$D$14</c:f>
              <c:numCache/>
            </c:numRef>
          </c:val>
        </c:ser>
        <c:ser>
          <c:idx val="1"/>
          <c:order val="1"/>
          <c:tx>
            <c:v> NO LOGRADAS</c:v>
          </c:tx>
          <c:spPr>
            <a:solidFill>
              <a:srgbClr val="C00000"/>
            </a:solidFill>
            <a:ln cmpd="sng">
              <a:solidFill>
                <a:srgbClr val="000000"/>
              </a:solidFill>
            </a:ln>
          </c:spPr>
          <c:cat>
            <c:strRef>
              <c:f>'REPORTE S2_A2'!$B$12:$B$14</c:f>
            </c:strRef>
          </c:cat>
          <c:val>
            <c:numRef>
              <c:f>'REPORTE S2_A2'!$E$12:$E$14</c:f>
              <c:numCache/>
            </c:numRef>
          </c:val>
        </c:ser>
        <c:overlap val="100"/>
        <c:axId val="409335833"/>
        <c:axId val="133774804"/>
      </c:barChart>
      <c:catAx>
        <c:axId val="409335833"/>
        <c:scaling>
          <c:orientation val="minMax"/>
        </c:scaling>
        <c:delete val="0"/>
        <c:axPos val="b"/>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spPr/>
        <c:txPr>
          <a:bodyPr/>
          <a:lstStyle/>
          <a:p>
            <a:pPr lvl="0">
              <a:defRPr b="1" i="0" sz="700">
                <a:solidFill>
                  <a:schemeClr val="lt1"/>
                </a:solidFill>
                <a:latin typeface="+mn-lt"/>
              </a:defRPr>
            </a:pPr>
          </a:p>
        </c:txPr>
        <c:crossAx val="133774804"/>
      </c:catAx>
      <c:valAx>
        <c:axId val="133774804"/>
        <c:scaling>
          <c:orientation val="minMax"/>
        </c:scaling>
        <c:delete val="0"/>
        <c:axPos val="l"/>
        <c:majorGridlines>
          <c:spPr>
            <a:ln>
              <a:solidFill>
                <a:srgbClr val="B7B7B7"/>
              </a:solidFill>
            </a:ln>
          </c:spPr>
        </c:majorGridlines>
        <c:title>
          <c:tx>
            <c:rich>
              <a:bodyPr/>
              <a:lstStyle/>
              <a:p>
                <a:pPr lvl="0">
                  <a:defRPr b="0">
                    <a:solidFill>
                      <a:srgbClr val="3A3A3A"/>
                    </a:solidFill>
                    <a:latin typeface="+mn-lt"/>
                  </a:defRPr>
                </a:pPr>
                <a:r>
                  <a:rPr b="0">
                    <a:solidFill>
                      <a:srgbClr val="3A3A3A"/>
                    </a:solidFill>
                    <a:latin typeface="+mn-lt"/>
                  </a:rPr>
                  <a:t/>
                </a:r>
              </a:p>
            </c:rich>
          </c:tx>
          <c:overlay val="0"/>
        </c:title>
        <c:numFmt formatCode="General" sourceLinked="1"/>
        <c:majorTickMark val="none"/>
        <c:minorTickMark val="none"/>
        <c:tickLblPos val="nextTo"/>
        <c:spPr>
          <a:ln/>
        </c:spPr>
        <c:txPr>
          <a:bodyPr/>
          <a:lstStyle/>
          <a:p>
            <a:pPr lvl="0">
              <a:defRPr b="1" i="0" sz="600">
                <a:solidFill>
                  <a:schemeClr val="lt1"/>
                </a:solidFill>
                <a:latin typeface="+mn-lt"/>
              </a:defRPr>
            </a:pPr>
          </a:p>
        </c:txPr>
        <c:crossAx val="409335833"/>
        <c:majorUnit val="0.2"/>
      </c:valAx>
    </c:plotArea>
    <c:legend>
      <c:legendPos val="b"/>
      <c:layout>
        <c:manualLayout>
          <c:xMode val="edge"/>
          <c:yMode val="edge"/>
          <c:x val="0.0"/>
          <c:y val="0.8706137899867339"/>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chemeClr val="lt1"/>
                </a:solidFill>
                <a:latin typeface="+mn-lt"/>
              </a:defRPr>
            </a:pPr>
            <a:r>
              <a:rPr b="1" i="0" sz="900">
                <a:solidFill>
                  <a:schemeClr val="lt1"/>
                </a:solidFill>
                <a:latin typeface="+mn-lt"/>
              </a:rPr>
              <a:t>Cumplimiento global semestre </a:t>
            </a:r>
          </a:p>
        </c:rich>
      </c:tx>
      <c:layout>
        <c:manualLayout>
          <c:xMode val="edge"/>
          <c:yMode val="edge"/>
          <c:x val="0.16097673184110414"/>
          <c:y val="0.03994058552011628"/>
        </c:manualLayout>
      </c:layout>
      <c:overlay val="0"/>
    </c:title>
    <c:plotArea>
      <c:layout>
        <c:manualLayout>
          <c:xMode val="edge"/>
          <c:yMode val="edge"/>
          <c:x val="0.1771902007280534"/>
          <c:y val="0.16900476915923485"/>
          <c:w val="0.6508435057237062"/>
          <c:h val="0.7604816258728488"/>
        </c:manualLayout>
      </c:layout>
      <c:pieChart>
        <c:varyColors val="1"/>
        <c:ser>
          <c:idx val="0"/>
          <c:order val="0"/>
          <c:dPt>
            <c:idx val="0"/>
            <c:spPr>
              <a:solidFill>
                <a:schemeClr val="accent1"/>
              </a:solidFill>
            </c:spPr>
          </c:dPt>
          <c:dLbls>
            <c:showLegendKey val="0"/>
            <c:showVal val="0"/>
            <c:showCatName val="0"/>
            <c:showSerName val="0"/>
            <c:showPercent val="1"/>
            <c:showBubbleSize val="0"/>
            <c:showLeaderLines val="1"/>
          </c:dLbls>
          <c:cat>
            <c:strRef>
              <c:f>'REPORTE S2_A2'!$D$11:$E$11</c:f>
            </c:strRef>
          </c:cat>
          <c:val>
            <c:numRef>
              <c:f>'REPORTE S2_A2'!$D$15:$E$15</c:f>
              <c:numCache/>
            </c:numRef>
          </c:val>
        </c:ser>
        <c:dLbls>
          <c:showLegendKey val="0"/>
          <c:showVal val="0"/>
          <c:showCatName val="0"/>
          <c:showSerName val="0"/>
          <c:showPercent val="0"/>
          <c:showBubbleSize val="0"/>
        </c:dLbls>
        <c:firstSliceAng val="0"/>
      </c:pieChart>
    </c:plotArea>
    <c:legend>
      <c:legendPos val="b"/>
      <c:layout>
        <c:manualLayout>
          <c:xMode val="edge"/>
          <c:yMode val="edge"/>
          <c:x val="0.05347153355396676"/>
          <c:y val="0.8805849085542361"/>
        </c:manualLayout>
      </c:layout>
      <c:overlay val="0"/>
      <c:txPr>
        <a:bodyPr/>
        <a:lstStyle/>
        <a:p>
          <a:pPr lvl="0">
            <a:defRPr b="1" i="0" sz="700">
              <a:solidFill>
                <a:schemeClr val="lt1"/>
              </a:solidFill>
              <a:latin typeface="+mn-lt"/>
            </a:defRPr>
          </a:pPr>
        </a:p>
      </c:txPr>
    </c:legend>
    <c:plotVisOnly val="1"/>
  </c:chart>
  <c:spPr>
    <a:solidFill>
      <a:schemeClr val="dk1"/>
    </a:solidFill>
  </c:spPr>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 Id="rId3"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15</xdr:row>
      <xdr:rowOff>47625</xdr:rowOff>
    </xdr:from>
    <xdr:ext cx="2038350" cy="156210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571500</xdr:colOff>
      <xdr:row>15</xdr:row>
      <xdr:rowOff>38100</xdr:rowOff>
    </xdr:from>
    <xdr:ext cx="1724025" cy="1562100"/>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114300</xdr:colOff>
      <xdr:row>6</xdr:row>
      <xdr:rowOff>123825</xdr:rowOff>
    </xdr:from>
    <xdr:ext cx="7591425" cy="2905125"/>
    <xdr:sp>
      <xdr:nvSpPr>
        <xdr:cNvPr id="3" name="Shape 3"/>
        <xdr:cNvSpPr/>
      </xdr:nvSpPr>
      <xdr:spPr>
        <a:xfrm>
          <a:off x="1559813" y="2336963"/>
          <a:ext cx="7572375" cy="2886075"/>
        </a:xfrm>
        <a:prstGeom prst="roundRect">
          <a:avLst>
            <a:gd fmla="val 957" name="adj"/>
          </a:avLst>
        </a:prstGeom>
        <a:noFill/>
        <a:ln cap="flat" cmpd="sng" w="19050">
          <a:solidFill>
            <a:srgbClr val="B0B0B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95250</xdr:colOff>
      <xdr:row>25</xdr:row>
      <xdr:rowOff>95250</xdr:rowOff>
    </xdr:from>
    <xdr:ext cx="7610475" cy="3810000"/>
    <xdr:sp>
      <xdr:nvSpPr>
        <xdr:cNvPr id="4" name="Shape 4"/>
        <xdr:cNvSpPr/>
      </xdr:nvSpPr>
      <xdr:spPr>
        <a:xfrm>
          <a:off x="1550288" y="1884525"/>
          <a:ext cx="7591425" cy="3790950"/>
        </a:xfrm>
        <a:prstGeom prst="roundRect">
          <a:avLst>
            <a:gd fmla="val 957" name="adj"/>
          </a:avLst>
        </a:prstGeom>
        <a:noFill/>
        <a:ln cap="flat" cmpd="sng" w="19050">
          <a:solidFill>
            <a:srgbClr val="BBD6F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xdr:colOff>
      <xdr:row>0</xdr:row>
      <xdr:rowOff>-19050</xdr:rowOff>
    </xdr:from>
    <xdr:ext cx="7800975" cy="8372475"/>
    <xdr:sp>
      <xdr:nvSpPr>
        <xdr:cNvPr id="5" name="Shape 5"/>
        <xdr:cNvSpPr/>
      </xdr:nvSpPr>
      <xdr:spPr>
        <a:xfrm flipH="1" rot="10800000">
          <a:off x="1459800" y="0"/>
          <a:ext cx="7772400" cy="7560000"/>
        </a:xfrm>
        <a:prstGeom prst="roundRect">
          <a:avLst>
            <a:gd fmla="val 957" name="adj"/>
          </a:avLst>
        </a:prstGeom>
        <a:noFill/>
        <a:ln cap="flat" cmpd="sng" w="2857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38</xdr:row>
      <xdr:rowOff>0</xdr:rowOff>
    </xdr:from>
    <xdr:ext cx="7296150" cy="1647825"/>
    <xdr:sp>
      <xdr:nvSpPr>
        <xdr:cNvPr id="6" name="Shape 6"/>
        <xdr:cNvSpPr txBox="1"/>
      </xdr:nvSpPr>
      <xdr:spPr>
        <a:xfrm>
          <a:off x="1702688" y="2960850"/>
          <a:ext cx="7286625" cy="16383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000"/>
            <a:buFont typeface="Arial"/>
            <a:buNone/>
          </a:pPr>
          <a:r>
            <a:rPr lang="en-US" sz="1000">
              <a:solidFill>
                <a:schemeClr val="dk1"/>
              </a:solidFill>
              <a:latin typeface="Arial"/>
              <a:ea typeface="Arial"/>
              <a:cs typeface="Arial"/>
              <a:sym typeface="Arial"/>
            </a:rPr>
            <a:t>Se debe mejorar la elaboración de los MdV; se requiere que se incluya toda la información solicitada. Del mismo modo, las categorías evaluativas con que se consigna el nivel de cumplimiento debe corresponder a lo que efectivamente acreditan. El cumplimiento de una actividad requiere que se acredite con el MdV solicitado, de lo contrario no se puede evaluar como lograda.</a:t>
          </a:r>
          <a:endParaRPr sz="1400"/>
        </a:p>
        <a:p>
          <a:pPr indent="0" lvl="0" marL="0" rtl="0" algn="l">
            <a:spcBef>
              <a:spcPts val="0"/>
            </a:spcBef>
            <a:spcAft>
              <a:spcPts val="0"/>
            </a:spcAft>
            <a:buClr>
              <a:schemeClr val="dk1"/>
            </a:buClr>
            <a:buSzPts val="1000"/>
            <a:buFont typeface="Arial"/>
            <a:buNone/>
          </a:pPr>
          <a:r>
            <a:rPr lang="en-US" sz="1000">
              <a:solidFill>
                <a:schemeClr val="dk1"/>
              </a:solidFill>
              <a:latin typeface="Arial"/>
              <a:ea typeface="Arial"/>
              <a:cs typeface="Arial"/>
              <a:sym typeface="Arial"/>
            </a:rPr>
            <a:t>En términos de forma se solicita incluir los anexos en el mismo archivo del MdV, para que quede más ordenado.</a:t>
          </a:r>
          <a:endParaRPr sz="1400"/>
        </a:p>
        <a:p>
          <a:pPr indent="0" lvl="0" marL="0" rtl="0" algn="l">
            <a:spcBef>
              <a:spcPts val="0"/>
            </a:spcBef>
            <a:spcAft>
              <a:spcPts val="0"/>
            </a:spcAft>
            <a:buSzPts val="1000"/>
            <a:buFont typeface="Arial"/>
            <a:buNone/>
          </a:pPr>
          <a:r>
            <a:t/>
          </a:r>
          <a:endParaRPr sz="1000"/>
        </a:p>
      </xdr:txBody>
    </xdr:sp>
    <xdr:clientData fLocksWithSheet="0"/>
  </xdr:oneCellAnchor>
  <xdr:oneCellAnchor>
    <xdr:from>
      <xdr:col>0</xdr:col>
      <xdr:colOff>133350</xdr:colOff>
      <xdr:row>1</xdr:row>
      <xdr:rowOff>38100</xdr:rowOff>
    </xdr:from>
    <xdr:ext cx="1171575" cy="9144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15</xdr:row>
      <xdr:rowOff>47625</xdr:rowOff>
    </xdr:from>
    <xdr:ext cx="2038350" cy="1562100"/>
    <xdr:graphicFrame>
      <xdr:nvGraphicFramePr>
        <xdr:cNvPr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571500</xdr:colOff>
      <xdr:row>15</xdr:row>
      <xdr:rowOff>38100</xdr:rowOff>
    </xdr:from>
    <xdr:ext cx="1724025" cy="1562100"/>
    <xdr:graphicFrame>
      <xdr:nvGraphicFramePr>
        <xdr:cNvPr id="4" name="Chart 4"/>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114300</xdr:colOff>
      <xdr:row>6</xdr:row>
      <xdr:rowOff>123825</xdr:rowOff>
    </xdr:from>
    <xdr:ext cx="7591425" cy="2905125"/>
    <xdr:sp>
      <xdr:nvSpPr>
        <xdr:cNvPr id="3" name="Shape 3"/>
        <xdr:cNvSpPr/>
      </xdr:nvSpPr>
      <xdr:spPr>
        <a:xfrm>
          <a:off x="1559813" y="2336963"/>
          <a:ext cx="7572375" cy="2886075"/>
        </a:xfrm>
        <a:prstGeom prst="roundRect">
          <a:avLst>
            <a:gd fmla="val 957" name="adj"/>
          </a:avLst>
        </a:prstGeom>
        <a:noFill/>
        <a:ln cap="flat" cmpd="sng" w="19050">
          <a:solidFill>
            <a:srgbClr val="B0B0B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95250</xdr:colOff>
      <xdr:row>25</xdr:row>
      <xdr:rowOff>95250</xdr:rowOff>
    </xdr:from>
    <xdr:ext cx="7610475" cy="3810000"/>
    <xdr:sp>
      <xdr:nvSpPr>
        <xdr:cNvPr id="4" name="Shape 4"/>
        <xdr:cNvSpPr/>
      </xdr:nvSpPr>
      <xdr:spPr>
        <a:xfrm>
          <a:off x="1550288" y="1884525"/>
          <a:ext cx="7591425" cy="3790950"/>
        </a:xfrm>
        <a:prstGeom prst="roundRect">
          <a:avLst>
            <a:gd fmla="val 957" name="adj"/>
          </a:avLst>
        </a:prstGeom>
        <a:noFill/>
        <a:ln cap="flat" cmpd="sng" w="19050">
          <a:solidFill>
            <a:srgbClr val="BBD6F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xdr:colOff>
      <xdr:row>0</xdr:row>
      <xdr:rowOff>-19050</xdr:rowOff>
    </xdr:from>
    <xdr:ext cx="7800975" cy="8372475"/>
    <xdr:sp>
      <xdr:nvSpPr>
        <xdr:cNvPr id="5" name="Shape 5"/>
        <xdr:cNvSpPr/>
      </xdr:nvSpPr>
      <xdr:spPr>
        <a:xfrm flipH="1" rot="10800000">
          <a:off x="1459800" y="0"/>
          <a:ext cx="7772400" cy="7560000"/>
        </a:xfrm>
        <a:prstGeom prst="roundRect">
          <a:avLst>
            <a:gd fmla="val 957" name="adj"/>
          </a:avLst>
        </a:prstGeom>
        <a:noFill/>
        <a:ln cap="flat" cmpd="sng" w="2857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38</xdr:row>
      <xdr:rowOff>0</xdr:rowOff>
    </xdr:from>
    <xdr:ext cx="7296150" cy="1647825"/>
    <xdr:sp>
      <xdr:nvSpPr>
        <xdr:cNvPr id="7" name="Shape 7"/>
        <xdr:cNvSpPr txBox="1"/>
      </xdr:nvSpPr>
      <xdr:spPr>
        <a:xfrm>
          <a:off x="1702688" y="2960850"/>
          <a:ext cx="7286625" cy="16383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000"/>
            <a:buFont typeface="Arial"/>
            <a:buNone/>
          </a:pPr>
          <a:r>
            <a:t/>
          </a:r>
          <a:endParaRPr sz="1000"/>
        </a:p>
      </xdr:txBody>
    </xdr:sp>
    <xdr:clientData fLocksWithSheet="0"/>
  </xdr:oneCellAnchor>
  <xdr:oneCellAnchor>
    <xdr:from>
      <xdr:col>0</xdr:col>
      <xdr:colOff>133350</xdr:colOff>
      <xdr:row>1</xdr:row>
      <xdr:rowOff>38100</xdr:rowOff>
    </xdr:from>
    <xdr:ext cx="1162050" cy="923925"/>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15</xdr:row>
      <xdr:rowOff>47625</xdr:rowOff>
    </xdr:from>
    <xdr:ext cx="2038350" cy="1562100"/>
    <xdr:graphicFrame>
      <xdr:nvGraphicFramePr>
        <xdr:cNvPr id="5" name="Chart 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571500</xdr:colOff>
      <xdr:row>15</xdr:row>
      <xdr:rowOff>38100</xdr:rowOff>
    </xdr:from>
    <xdr:ext cx="1724025" cy="1562100"/>
    <xdr:graphicFrame>
      <xdr:nvGraphicFramePr>
        <xdr:cNvPr id="6" name="Chart 6"/>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114300</xdr:colOff>
      <xdr:row>6</xdr:row>
      <xdr:rowOff>123825</xdr:rowOff>
    </xdr:from>
    <xdr:ext cx="7591425" cy="2905125"/>
    <xdr:sp>
      <xdr:nvSpPr>
        <xdr:cNvPr id="3" name="Shape 3"/>
        <xdr:cNvSpPr/>
      </xdr:nvSpPr>
      <xdr:spPr>
        <a:xfrm>
          <a:off x="1559813" y="2336963"/>
          <a:ext cx="7572375" cy="2886075"/>
        </a:xfrm>
        <a:prstGeom prst="roundRect">
          <a:avLst>
            <a:gd fmla="val 957" name="adj"/>
          </a:avLst>
        </a:prstGeom>
        <a:noFill/>
        <a:ln cap="flat" cmpd="sng" w="19050">
          <a:solidFill>
            <a:srgbClr val="B0B0B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95250</xdr:colOff>
      <xdr:row>25</xdr:row>
      <xdr:rowOff>95250</xdr:rowOff>
    </xdr:from>
    <xdr:ext cx="7610475" cy="3810000"/>
    <xdr:sp>
      <xdr:nvSpPr>
        <xdr:cNvPr id="4" name="Shape 4"/>
        <xdr:cNvSpPr/>
      </xdr:nvSpPr>
      <xdr:spPr>
        <a:xfrm>
          <a:off x="1550288" y="1884525"/>
          <a:ext cx="7591425" cy="3790950"/>
        </a:xfrm>
        <a:prstGeom prst="roundRect">
          <a:avLst>
            <a:gd fmla="val 957" name="adj"/>
          </a:avLst>
        </a:prstGeom>
        <a:noFill/>
        <a:ln cap="flat" cmpd="sng" w="19050">
          <a:solidFill>
            <a:srgbClr val="BBD6F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xdr:colOff>
      <xdr:row>0</xdr:row>
      <xdr:rowOff>-19050</xdr:rowOff>
    </xdr:from>
    <xdr:ext cx="7800975" cy="8372475"/>
    <xdr:sp>
      <xdr:nvSpPr>
        <xdr:cNvPr id="5" name="Shape 5"/>
        <xdr:cNvSpPr/>
      </xdr:nvSpPr>
      <xdr:spPr>
        <a:xfrm flipH="1" rot="10800000">
          <a:off x="1459800" y="0"/>
          <a:ext cx="7772400" cy="7560000"/>
        </a:xfrm>
        <a:prstGeom prst="roundRect">
          <a:avLst>
            <a:gd fmla="val 957" name="adj"/>
          </a:avLst>
        </a:prstGeom>
        <a:noFill/>
        <a:ln cap="flat" cmpd="sng" w="2857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38</xdr:row>
      <xdr:rowOff>0</xdr:rowOff>
    </xdr:from>
    <xdr:ext cx="7296150" cy="1647825"/>
    <xdr:sp>
      <xdr:nvSpPr>
        <xdr:cNvPr id="7" name="Shape 7"/>
        <xdr:cNvSpPr txBox="1"/>
      </xdr:nvSpPr>
      <xdr:spPr>
        <a:xfrm>
          <a:off x="1702688" y="2960850"/>
          <a:ext cx="7286625" cy="16383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000"/>
            <a:buFont typeface="Arial"/>
            <a:buNone/>
          </a:pPr>
          <a:r>
            <a:t/>
          </a:r>
          <a:endParaRPr sz="1000"/>
        </a:p>
      </xdr:txBody>
    </xdr:sp>
    <xdr:clientData fLocksWithSheet="0"/>
  </xdr:oneCellAnchor>
  <xdr:oneCellAnchor>
    <xdr:from>
      <xdr:col>0</xdr:col>
      <xdr:colOff>133350</xdr:colOff>
      <xdr:row>1</xdr:row>
      <xdr:rowOff>38100</xdr:rowOff>
    </xdr:from>
    <xdr:ext cx="1162050" cy="923925"/>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15</xdr:row>
      <xdr:rowOff>47625</xdr:rowOff>
    </xdr:from>
    <xdr:ext cx="2038350" cy="1562100"/>
    <xdr:graphicFrame>
      <xdr:nvGraphicFramePr>
        <xdr:cNvPr id="7" name="Chart 7"/>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571500</xdr:colOff>
      <xdr:row>15</xdr:row>
      <xdr:rowOff>38100</xdr:rowOff>
    </xdr:from>
    <xdr:ext cx="1724025" cy="1562100"/>
    <xdr:graphicFrame>
      <xdr:nvGraphicFramePr>
        <xdr:cNvPr id="8" name="Chart 8"/>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114300</xdr:colOff>
      <xdr:row>6</xdr:row>
      <xdr:rowOff>123825</xdr:rowOff>
    </xdr:from>
    <xdr:ext cx="7591425" cy="2905125"/>
    <xdr:sp>
      <xdr:nvSpPr>
        <xdr:cNvPr id="3" name="Shape 3"/>
        <xdr:cNvSpPr/>
      </xdr:nvSpPr>
      <xdr:spPr>
        <a:xfrm>
          <a:off x="1559813" y="2336963"/>
          <a:ext cx="7572375" cy="2886075"/>
        </a:xfrm>
        <a:prstGeom prst="roundRect">
          <a:avLst>
            <a:gd fmla="val 957" name="adj"/>
          </a:avLst>
        </a:prstGeom>
        <a:noFill/>
        <a:ln cap="flat" cmpd="sng" w="19050">
          <a:solidFill>
            <a:srgbClr val="B0B0B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95250</xdr:colOff>
      <xdr:row>25</xdr:row>
      <xdr:rowOff>95250</xdr:rowOff>
    </xdr:from>
    <xdr:ext cx="7610475" cy="3810000"/>
    <xdr:sp>
      <xdr:nvSpPr>
        <xdr:cNvPr id="4" name="Shape 4"/>
        <xdr:cNvSpPr/>
      </xdr:nvSpPr>
      <xdr:spPr>
        <a:xfrm>
          <a:off x="1550288" y="1884525"/>
          <a:ext cx="7591425" cy="3790950"/>
        </a:xfrm>
        <a:prstGeom prst="roundRect">
          <a:avLst>
            <a:gd fmla="val 957" name="adj"/>
          </a:avLst>
        </a:prstGeom>
        <a:noFill/>
        <a:ln cap="flat" cmpd="sng" w="19050">
          <a:solidFill>
            <a:srgbClr val="BBD6F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xdr:colOff>
      <xdr:row>0</xdr:row>
      <xdr:rowOff>-19050</xdr:rowOff>
    </xdr:from>
    <xdr:ext cx="7800975" cy="8372475"/>
    <xdr:sp>
      <xdr:nvSpPr>
        <xdr:cNvPr id="5" name="Shape 5"/>
        <xdr:cNvSpPr/>
      </xdr:nvSpPr>
      <xdr:spPr>
        <a:xfrm flipH="1" rot="10800000">
          <a:off x="1459800" y="0"/>
          <a:ext cx="7772400" cy="7560000"/>
        </a:xfrm>
        <a:prstGeom prst="roundRect">
          <a:avLst>
            <a:gd fmla="val 957" name="adj"/>
          </a:avLst>
        </a:prstGeom>
        <a:noFill/>
        <a:ln cap="flat" cmpd="sng" w="2857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38</xdr:row>
      <xdr:rowOff>0</xdr:rowOff>
    </xdr:from>
    <xdr:ext cx="7296150" cy="1647825"/>
    <xdr:sp>
      <xdr:nvSpPr>
        <xdr:cNvPr id="7" name="Shape 7"/>
        <xdr:cNvSpPr txBox="1"/>
      </xdr:nvSpPr>
      <xdr:spPr>
        <a:xfrm>
          <a:off x="1702688" y="2960850"/>
          <a:ext cx="7286625" cy="16383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000"/>
            <a:buFont typeface="Arial"/>
            <a:buNone/>
          </a:pPr>
          <a:r>
            <a:t/>
          </a:r>
          <a:endParaRPr sz="1000"/>
        </a:p>
      </xdr:txBody>
    </xdr:sp>
    <xdr:clientData fLocksWithSheet="0"/>
  </xdr:oneCellAnchor>
  <xdr:oneCellAnchor>
    <xdr:from>
      <xdr:col>0</xdr:col>
      <xdr:colOff>133350</xdr:colOff>
      <xdr:row>1</xdr:row>
      <xdr:rowOff>38100</xdr:rowOff>
    </xdr:from>
    <xdr:ext cx="1162050" cy="9144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3A3A3A"/>
      </a:dk1>
      <a:lt1>
        <a:srgbClr val="FFFFFF"/>
      </a:lt1>
      <a:dk2>
        <a:srgbClr val="3A3A3A"/>
      </a:dk2>
      <a:lt2>
        <a:srgbClr val="FFFFFF"/>
      </a:lt2>
      <a:accent1>
        <a:srgbClr val="215E99"/>
      </a:accent1>
      <a:accent2>
        <a:srgbClr val="215E99"/>
      </a:accent2>
      <a:accent3>
        <a:srgbClr val="C00000"/>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2.63" defaultRowHeight="15.0"/>
  <cols>
    <col customWidth="1" min="1" max="1" width="5.0"/>
    <col customWidth="1" min="2" max="2" width="62.13"/>
    <col customWidth="1" min="3" max="3" width="2.13"/>
    <col customWidth="1" min="4" max="4" width="21.88"/>
    <col customWidth="1" min="5" max="6" width="36.38"/>
  </cols>
  <sheetData>
    <row r="1" ht="80.25" customHeight="1">
      <c r="B1" s="1" t="s">
        <v>0</v>
      </c>
      <c r="C1" s="2"/>
      <c r="D1" s="2"/>
      <c r="E1" s="2"/>
      <c r="F1" s="2"/>
    </row>
    <row r="2" ht="14.25" customHeight="1">
      <c r="A2" s="3" t="s">
        <v>1</v>
      </c>
      <c r="B2" s="4"/>
      <c r="D2" s="5" t="s">
        <v>2</v>
      </c>
      <c r="E2" s="4"/>
      <c r="F2" s="4"/>
    </row>
    <row r="3" ht="14.25" customHeight="1">
      <c r="A3" s="6">
        <v>1.0</v>
      </c>
      <c r="B3" s="7" t="s">
        <v>3</v>
      </c>
      <c r="D3" s="8" t="s">
        <v>4</v>
      </c>
      <c r="E3" s="9" t="s">
        <v>5</v>
      </c>
      <c r="F3" s="9" t="s">
        <v>6</v>
      </c>
    </row>
    <row r="4" ht="14.25" customHeight="1">
      <c r="A4" s="6">
        <v>2.0</v>
      </c>
      <c r="B4" s="10" t="s">
        <v>7</v>
      </c>
      <c r="D4" s="11" t="s">
        <v>8</v>
      </c>
      <c r="E4" s="11" t="s">
        <v>9</v>
      </c>
      <c r="F4" s="11"/>
    </row>
    <row r="5" ht="14.25" customHeight="1">
      <c r="A5" s="6">
        <v>3.0</v>
      </c>
      <c r="B5" s="12" t="s">
        <v>10</v>
      </c>
      <c r="D5" s="11" t="s">
        <v>11</v>
      </c>
      <c r="E5" s="11" t="s">
        <v>12</v>
      </c>
      <c r="F5" s="11" t="s">
        <v>13</v>
      </c>
    </row>
    <row r="6" ht="14.25" customHeight="1">
      <c r="A6" s="6">
        <v>4.0</v>
      </c>
      <c r="B6" s="12" t="s">
        <v>14</v>
      </c>
      <c r="D6" s="11" t="s">
        <v>15</v>
      </c>
      <c r="E6" s="11" t="s">
        <v>16</v>
      </c>
      <c r="F6" s="11"/>
    </row>
    <row r="7" ht="14.25" customHeight="1">
      <c r="A7" s="6">
        <v>5.0</v>
      </c>
      <c r="B7" s="12" t="s">
        <v>17</v>
      </c>
      <c r="D7" s="11" t="s">
        <v>18</v>
      </c>
      <c r="E7" s="11" t="s">
        <v>19</v>
      </c>
      <c r="F7" s="11" t="s">
        <v>20</v>
      </c>
    </row>
    <row r="8" ht="98.25" customHeight="1">
      <c r="A8" s="6">
        <v>6.0</v>
      </c>
      <c r="B8" s="10" t="s">
        <v>21</v>
      </c>
      <c r="D8" s="11" t="s">
        <v>22</v>
      </c>
      <c r="E8" s="11" t="s">
        <v>23</v>
      </c>
      <c r="F8" s="11" t="s">
        <v>24</v>
      </c>
    </row>
    <row r="9" ht="20.25" customHeight="1">
      <c r="B9" s="13"/>
      <c r="D9" s="14" t="s">
        <v>25</v>
      </c>
      <c r="E9" s="14"/>
    </row>
    <row r="10" ht="14.25" customHeight="1">
      <c r="B10" s="13"/>
      <c r="D10" s="3" t="s">
        <v>26</v>
      </c>
      <c r="E10" s="4"/>
      <c r="F10" s="4"/>
    </row>
    <row r="11" ht="14.25" customHeight="1">
      <c r="B11" s="13"/>
      <c r="D11" s="8" t="s">
        <v>4</v>
      </c>
      <c r="E11" s="9" t="s">
        <v>5</v>
      </c>
      <c r="F11" s="9" t="s">
        <v>6</v>
      </c>
    </row>
    <row r="12" ht="14.25" customHeight="1">
      <c r="B12" s="13"/>
      <c r="D12" s="11" t="s">
        <v>27</v>
      </c>
      <c r="E12" s="11" t="s">
        <v>28</v>
      </c>
      <c r="F12" s="11"/>
    </row>
    <row r="13" ht="28.5" customHeight="1">
      <c r="B13" s="13"/>
      <c r="D13" s="11" t="s">
        <v>11</v>
      </c>
      <c r="E13" s="11" t="s">
        <v>29</v>
      </c>
      <c r="F13" s="11" t="s">
        <v>30</v>
      </c>
    </row>
    <row r="14" ht="14.25" customHeight="1">
      <c r="B14" s="13"/>
      <c r="D14" s="11" t="s">
        <v>31</v>
      </c>
      <c r="E14" s="11" t="s">
        <v>32</v>
      </c>
      <c r="F14" s="11"/>
    </row>
    <row r="15" ht="14.25" customHeight="1">
      <c r="B15" s="13"/>
      <c r="D15" s="11" t="s">
        <v>33</v>
      </c>
      <c r="E15" s="11" t="s">
        <v>34</v>
      </c>
      <c r="F15" s="11"/>
    </row>
    <row r="16" ht="14.25" customHeight="1">
      <c r="B16" s="13"/>
      <c r="D16" s="11" t="s">
        <v>35</v>
      </c>
      <c r="E16" s="11" t="s">
        <v>36</v>
      </c>
      <c r="F16" s="11" t="s">
        <v>37</v>
      </c>
    </row>
    <row r="17" ht="14.25" customHeight="1">
      <c r="B17" s="13"/>
    </row>
    <row r="18" ht="14.25" customHeight="1">
      <c r="B18" s="13"/>
    </row>
    <row r="19" ht="14.25" customHeight="1">
      <c r="B19" s="13"/>
    </row>
    <row r="20" ht="14.25" customHeight="1">
      <c r="B20" s="13"/>
    </row>
    <row r="21" ht="14.25" customHeight="1">
      <c r="B21" s="13"/>
    </row>
    <row r="22" ht="14.25" customHeight="1">
      <c r="B22" s="13"/>
    </row>
    <row r="23" ht="14.25" customHeight="1">
      <c r="B23" s="13"/>
    </row>
    <row r="24" ht="14.25" customHeight="1">
      <c r="B24" s="13"/>
    </row>
    <row r="25" ht="14.25" customHeight="1">
      <c r="B25" s="13"/>
    </row>
    <row r="26" ht="14.25" customHeight="1">
      <c r="B26" s="13"/>
    </row>
    <row r="27" ht="14.25" customHeight="1">
      <c r="B27" s="13"/>
    </row>
    <row r="28" ht="14.25" customHeight="1">
      <c r="B28" s="13"/>
    </row>
    <row r="29" ht="14.25" customHeight="1">
      <c r="B29" s="13"/>
    </row>
    <row r="30" ht="14.25" customHeight="1">
      <c r="B30" s="13"/>
    </row>
    <row r="31" ht="14.25" customHeight="1">
      <c r="B31" s="13"/>
    </row>
    <row r="32" ht="14.25" customHeight="1">
      <c r="B32" s="13"/>
    </row>
    <row r="33" ht="14.25" customHeight="1">
      <c r="B33" s="13"/>
    </row>
    <row r="34" ht="14.25" customHeight="1">
      <c r="B34" s="13"/>
    </row>
    <row r="35" ht="14.25" customHeight="1">
      <c r="B35" s="13"/>
    </row>
    <row r="36" ht="14.25" customHeight="1">
      <c r="B36" s="13"/>
    </row>
    <row r="37" ht="14.25" customHeight="1">
      <c r="B37" s="13"/>
    </row>
    <row r="38" ht="14.25" customHeight="1">
      <c r="B38" s="13"/>
    </row>
    <row r="39" ht="14.25" customHeight="1">
      <c r="B39" s="13"/>
    </row>
    <row r="40" ht="14.25" customHeight="1">
      <c r="B40" s="13"/>
    </row>
    <row r="41" ht="14.25" customHeight="1">
      <c r="B41" s="13"/>
    </row>
    <row r="42" ht="14.25" customHeight="1">
      <c r="B42" s="13"/>
    </row>
    <row r="43" ht="14.25" customHeight="1">
      <c r="B43" s="13"/>
    </row>
    <row r="44" ht="14.25" customHeight="1">
      <c r="B44" s="13"/>
    </row>
    <row r="45" ht="14.25" customHeight="1">
      <c r="B45" s="13"/>
    </row>
    <row r="46" ht="14.25" customHeight="1">
      <c r="B46" s="13"/>
    </row>
    <row r="47" ht="14.25" customHeight="1">
      <c r="B47" s="13"/>
    </row>
    <row r="48" ht="14.25" customHeight="1">
      <c r="B48" s="13"/>
    </row>
    <row r="49" ht="14.25" customHeight="1">
      <c r="B49" s="13"/>
    </row>
    <row r="50" ht="14.25" customHeight="1">
      <c r="B50" s="13"/>
    </row>
    <row r="51" ht="14.25" customHeight="1">
      <c r="B51" s="13"/>
    </row>
    <row r="52" ht="14.25" customHeight="1">
      <c r="B52" s="13"/>
    </row>
    <row r="53" ht="14.25" customHeight="1">
      <c r="B53" s="13"/>
    </row>
    <row r="54" ht="14.25" customHeight="1">
      <c r="B54" s="13"/>
    </row>
    <row r="55" ht="14.25" customHeight="1">
      <c r="B55" s="13"/>
    </row>
    <row r="56" ht="14.25" customHeight="1">
      <c r="B56" s="13"/>
    </row>
    <row r="57" ht="14.25" customHeight="1">
      <c r="B57" s="13"/>
    </row>
    <row r="58" ht="14.25" customHeight="1">
      <c r="B58" s="13"/>
    </row>
    <row r="59" ht="14.25" customHeight="1">
      <c r="B59" s="13"/>
    </row>
    <row r="60" ht="14.25" customHeight="1">
      <c r="B60" s="13"/>
    </row>
    <row r="61" ht="14.25" customHeight="1">
      <c r="B61" s="13"/>
    </row>
    <row r="62" ht="14.25" customHeight="1">
      <c r="B62" s="13"/>
    </row>
    <row r="63" ht="14.25" customHeight="1">
      <c r="B63" s="13"/>
    </row>
    <row r="64" ht="14.25" customHeight="1">
      <c r="B64" s="13"/>
    </row>
    <row r="65" ht="14.25" customHeight="1">
      <c r="B65" s="13"/>
    </row>
    <row r="66" ht="14.25" customHeight="1">
      <c r="B66" s="13"/>
    </row>
    <row r="67" ht="14.25" customHeight="1">
      <c r="B67" s="13"/>
    </row>
    <row r="68" ht="14.25" customHeight="1">
      <c r="B68" s="13"/>
    </row>
    <row r="69" ht="14.25" customHeight="1">
      <c r="B69" s="13"/>
    </row>
    <row r="70" ht="14.25" customHeight="1">
      <c r="B70" s="13"/>
    </row>
    <row r="71" ht="14.25" customHeight="1">
      <c r="B71" s="13"/>
    </row>
    <row r="72" ht="14.25" customHeight="1">
      <c r="B72" s="13"/>
    </row>
    <row r="73" ht="14.25" customHeight="1">
      <c r="B73" s="13"/>
    </row>
    <row r="74" ht="14.25" customHeight="1">
      <c r="B74" s="13"/>
    </row>
    <row r="75" ht="14.25" customHeight="1">
      <c r="B75" s="13"/>
    </row>
    <row r="76" ht="14.25" customHeight="1">
      <c r="B76" s="13"/>
    </row>
    <row r="77" ht="14.25" customHeight="1">
      <c r="B77" s="13"/>
    </row>
    <row r="78" ht="14.25" customHeight="1">
      <c r="B78" s="13"/>
    </row>
    <row r="79" ht="14.25" customHeight="1">
      <c r="B79" s="13"/>
    </row>
    <row r="80" ht="14.25" customHeight="1">
      <c r="B80" s="13"/>
    </row>
    <row r="81" ht="14.25" customHeight="1">
      <c r="B81" s="13"/>
    </row>
    <row r="82" ht="14.25" customHeight="1">
      <c r="B82" s="13"/>
    </row>
    <row r="83" ht="14.25" customHeight="1">
      <c r="B83" s="13"/>
    </row>
    <row r="84" ht="14.25" customHeight="1">
      <c r="B84" s="13"/>
    </row>
    <row r="85" ht="14.25" customHeight="1">
      <c r="B85" s="13"/>
    </row>
    <row r="86" ht="14.25" customHeight="1">
      <c r="B86" s="13"/>
    </row>
    <row r="87" ht="14.25" customHeight="1">
      <c r="B87" s="13"/>
    </row>
    <row r="88" ht="14.25" customHeight="1">
      <c r="B88" s="13"/>
    </row>
    <row r="89" ht="14.25" customHeight="1">
      <c r="B89" s="13"/>
    </row>
    <row r="90" ht="14.25" customHeight="1">
      <c r="B90" s="13"/>
    </row>
    <row r="91" ht="14.25" customHeight="1">
      <c r="B91" s="13"/>
    </row>
    <row r="92" ht="14.25" customHeight="1">
      <c r="B92" s="13"/>
    </row>
    <row r="93" ht="14.25" customHeight="1">
      <c r="B93" s="13"/>
    </row>
    <row r="94" ht="14.25" customHeight="1">
      <c r="B94" s="13"/>
    </row>
    <row r="95" ht="14.25" customHeight="1">
      <c r="B95" s="13"/>
    </row>
    <row r="96" ht="14.25" customHeight="1">
      <c r="B96" s="13"/>
    </row>
    <row r="97" ht="14.25" customHeight="1">
      <c r="B97" s="13"/>
    </row>
    <row r="98" ht="14.25" customHeight="1">
      <c r="B98" s="13"/>
    </row>
    <row r="99" ht="14.25" customHeight="1">
      <c r="B99" s="13"/>
    </row>
    <row r="100" ht="14.25" customHeight="1">
      <c r="B100" s="13"/>
    </row>
    <row r="101" ht="14.25" customHeight="1">
      <c r="B101" s="13"/>
    </row>
    <row r="102" ht="14.25" customHeight="1">
      <c r="B102" s="13"/>
    </row>
    <row r="103" ht="14.25" customHeight="1">
      <c r="B103" s="13"/>
    </row>
    <row r="104" ht="14.25" customHeight="1">
      <c r="B104" s="13"/>
    </row>
    <row r="105" ht="14.25" customHeight="1">
      <c r="B105" s="13"/>
    </row>
    <row r="106" ht="14.25" customHeight="1">
      <c r="B106" s="13"/>
    </row>
    <row r="107" ht="14.25" customHeight="1">
      <c r="B107" s="13"/>
    </row>
    <row r="108" ht="14.25" customHeight="1">
      <c r="B108" s="13"/>
    </row>
    <row r="109" ht="14.25" customHeight="1">
      <c r="B109" s="13"/>
    </row>
    <row r="110" ht="14.25" customHeight="1">
      <c r="B110" s="13"/>
    </row>
    <row r="111" ht="14.25" customHeight="1">
      <c r="B111" s="13"/>
    </row>
    <row r="112" ht="14.25" customHeight="1">
      <c r="B112" s="13"/>
    </row>
    <row r="113" ht="14.25" customHeight="1">
      <c r="B113" s="13"/>
    </row>
    <row r="114" ht="14.25" customHeight="1">
      <c r="B114" s="13"/>
    </row>
    <row r="115" ht="14.25" customHeight="1">
      <c r="B115" s="13"/>
    </row>
    <row r="116" ht="14.25" customHeight="1">
      <c r="B116" s="13"/>
    </row>
    <row r="117" ht="14.25" customHeight="1">
      <c r="B117" s="13"/>
    </row>
    <row r="118" ht="14.25" customHeight="1">
      <c r="B118" s="13"/>
    </row>
    <row r="119" ht="14.25" customHeight="1">
      <c r="B119" s="13"/>
    </row>
    <row r="120" ht="14.25" customHeight="1">
      <c r="B120" s="13"/>
    </row>
    <row r="121" ht="14.25" customHeight="1">
      <c r="B121" s="13"/>
    </row>
    <row r="122" ht="14.25" customHeight="1">
      <c r="B122" s="13"/>
    </row>
    <row r="123" ht="14.25" customHeight="1">
      <c r="B123" s="13"/>
    </row>
    <row r="124" ht="14.25" customHeight="1">
      <c r="B124" s="13"/>
    </row>
    <row r="125" ht="14.25" customHeight="1">
      <c r="B125" s="13"/>
    </row>
    <row r="126" ht="14.25" customHeight="1">
      <c r="B126" s="13"/>
    </row>
    <row r="127" ht="14.25" customHeight="1">
      <c r="B127" s="13"/>
    </row>
    <row r="128" ht="14.25" customHeight="1">
      <c r="B128" s="13"/>
    </row>
    <row r="129" ht="14.25" customHeight="1">
      <c r="B129" s="13"/>
    </row>
    <row r="130" ht="14.25" customHeight="1">
      <c r="B130" s="13"/>
    </row>
    <row r="131" ht="14.25" customHeight="1">
      <c r="B131" s="13"/>
    </row>
    <row r="132" ht="14.25" customHeight="1">
      <c r="B132" s="13"/>
    </row>
    <row r="133" ht="14.25" customHeight="1">
      <c r="B133" s="13"/>
    </row>
    <row r="134" ht="14.25" customHeight="1">
      <c r="B134" s="13"/>
    </row>
    <row r="135" ht="14.25" customHeight="1">
      <c r="B135" s="13"/>
    </row>
    <row r="136" ht="14.25" customHeight="1">
      <c r="B136" s="13"/>
    </row>
    <row r="137" ht="14.25" customHeight="1">
      <c r="B137" s="13"/>
    </row>
    <row r="138" ht="14.25" customHeight="1">
      <c r="B138" s="13"/>
    </row>
    <row r="139" ht="14.25" customHeight="1">
      <c r="B139" s="13"/>
    </row>
    <row r="140" ht="14.25" customHeight="1">
      <c r="B140" s="13"/>
    </row>
    <row r="141" ht="14.25" customHeight="1">
      <c r="B141" s="13"/>
    </row>
    <row r="142" ht="14.25" customHeight="1">
      <c r="B142" s="13"/>
    </row>
    <row r="143" ht="14.25" customHeight="1">
      <c r="B143" s="13"/>
    </row>
    <row r="144" ht="14.25" customHeight="1">
      <c r="B144" s="13"/>
    </row>
    <row r="145" ht="14.25" customHeight="1">
      <c r="B145" s="13"/>
    </row>
    <row r="146" ht="14.25" customHeight="1">
      <c r="B146" s="13"/>
    </row>
    <row r="147" ht="14.25" customHeight="1">
      <c r="B147" s="13"/>
    </row>
    <row r="148" ht="14.25" customHeight="1">
      <c r="B148" s="13"/>
    </row>
    <row r="149" ht="14.25" customHeight="1">
      <c r="B149" s="13"/>
    </row>
    <row r="150" ht="14.25" customHeight="1">
      <c r="B150" s="13"/>
    </row>
    <row r="151" ht="14.25" customHeight="1">
      <c r="B151" s="13"/>
    </row>
    <row r="152" ht="14.25" customHeight="1">
      <c r="B152" s="13"/>
    </row>
    <row r="153" ht="14.25" customHeight="1">
      <c r="B153" s="13"/>
    </row>
    <row r="154" ht="14.25" customHeight="1">
      <c r="B154" s="13"/>
    </row>
    <row r="155" ht="14.25" customHeight="1">
      <c r="B155" s="13"/>
    </row>
    <row r="156" ht="14.25" customHeight="1">
      <c r="B156" s="13"/>
    </row>
    <row r="157" ht="14.25" customHeight="1">
      <c r="B157" s="13"/>
    </row>
    <row r="158" ht="14.25" customHeight="1">
      <c r="B158" s="13"/>
    </row>
    <row r="159" ht="14.25" customHeight="1">
      <c r="B159" s="13"/>
    </row>
    <row r="160" ht="14.25" customHeight="1">
      <c r="B160" s="13"/>
    </row>
    <row r="161" ht="14.25" customHeight="1">
      <c r="B161" s="13"/>
    </row>
    <row r="162" ht="14.25" customHeight="1">
      <c r="B162" s="13"/>
    </row>
    <row r="163" ht="14.25" customHeight="1">
      <c r="B163" s="13"/>
    </row>
    <row r="164" ht="14.25" customHeight="1">
      <c r="B164" s="13"/>
    </row>
    <row r="165" ht="14.25" customHeight="1">
      <c r="B165" s="13"/>
    </row>
    <row r="166" ht="14.25" customHeight="1">
      <c r="B166" s="13"/>
    </row>
    <row r="167" ht="14.25" customHeight="1">
      <c r="B167" s="13"/>
    </row>
    <row r="168" ht="14.25" customHeight="1">
      <c r="B168" s="13"/>
    </row>
    <row r="169" ht="14.25" customHeight="1">
      <c r="B169" s="13"/>
    </row>
    <row r="170" ht="14.25" customHeight="1">
      <c r="B170" s="13"/>
    </row>
    <row r="171" ht="14.25" customHeight="1">
      <c r="B171" s="13"/>
    </row>
    <row r="172" ht="14.25" customHeight="1">
      <c r="B172" s="13"/>
    </row>
    <row r="173" ht="14.25" customHeight="1">
      <c r="B173" s="13"/>
    </row>
    <row r="174" ht="14.25" customHeight="1">
      <c r="B174" s="13"/>
    </row>
    <row r="175" ht="14.25" customHeight="1">
      <c r="B175" s="13"/>
    </row>
    <row r="176" ht="14.25" customHeight="1">
      <c r="B176" s="13"/>
    </row>
    <row r="177" ht="14.25" customHeight="1">
      <c r="B177" s="13"/>
    </row>
    <row r="178" ht="14.25" customHeight="1">
      <c r="B178" s="13"/>
    </row>
    <row r="179" ht="14.25" customHeight="1">
      <c r="B179" s="13"/>
    </row>
    <row r="180" ht="14.25" customHeight="1">
      <c r="B180" s="13"/>
    </row>
    <row r="181" ht="14.25" customHeight="1">
      <c r="B181" s="13"/>
    </row>
    <row r="182" ht="14.25" customHeight="1">
      <c r="B182" s="13"/>
    </row>
    <row r="183" ht="14.25" customHeight="1">
      <c r="B183" s="13"/>
    </row>
    <row r="184" ht="14.25" customHeight="1">
      <c r="B184" s="13"/>
    </row>
    <row r="185" ht="14.25" customHeight="1">
      <c r="B185" s="13"/>
    </row>
    <row r="186" ht="14.25" customHeight="1">
      <c r="B186" s="13"/>
    </row>
    <row r="187" ht="14.25" customHeight="1">
      <c r="B187" s="13"/>
    </row>
    <row r="188" ht="14.25" customHeight="1">
      <c r="B188" s="13"/>
    </row>
    <row r="189" ht="14.25" customHeight="1">
      <c r="B189" s="13"/>
    </row>
    <row r="190" ht="14.25" customHeight="1">
      <c r="B190" s="13"/>
    </row>
    <row r="191" ht="14.25" customHeight="1">
      <c r="B191" s="13"/>
    </row>
    <row r="192" ht="14.25" customHeight="1">
      <c r="B192" s="13"/>
    </row>
    <row r="193" ht="14.25" customHeight="1">
      <c r="B193" s="13"/>
    </row>
    <row r="194" ht="14.25" customHeight="1">
      <c r="B194" s="13"/>
    </row>
    <row r="195" ht="14.25" customHeight="1">
      <c r="B195" s="13"/>
    </row>
    <row r="196" ht="14.25" customHeight="1">
      <c r="B196" s="13"/>
    </row>
    <row r="197" ht="14.25" customHeight="1">
      <c r="B197" s="13"/>
    </row>
    <row r="198" ht="14.25" customHeight="1">
      <c r="B198" s="13"/>
    </row>
    <row r="199" ht="14.25" customHeight="1">
      <c r="B199" s="13"/>
    </row>
    <row r="200" ht="14.25" customHeight="1">
      <c r="B200" s="13"/>
    </row>
    <row r="201" ht="14.25" customHeight="1">
      <c r="B201" s="13"/>
    </row>
    <row r="202" ht="14.25" customHeight="1">
      <c r="B202" s="13"/>
    </row>
    <row r="203" ht="14.25" customHeight="1">
      <c r="B203" s="13"/>
    </row>
    <row r="204" ht="14.25" customHeight="1">
      <c r="B204" s="13"/>
    </row>
    <row r="205" ht="14.25" customHeight="1">
      <c r="B205" s="13"/>
    </row>
    <row r="206" ht="14.25" customHeight="1">
      <c r="B206" s="13"/>
    </row>
    <row r="207" ht="14.25" customHeight="1">
      <c r="B207" s="13"/>
    </row>
    <row r="208" ht="14.25" customHeight="1">
      <c r="B208" s="13"/>
    </row>
    <row r="209" ht="14.25" customHeight="1">
      <c r="B209" s="13"/>
    </row>
    <row r="210" ht="14.25" customHeight="1">
      <c r="B210" s="13"/>
    </row>
    <row r="211" ht="14.25" customHeight="1">
      <c r="B211" s="13"/>
    </row>
    <row r="212" ht="14.25" customHeight="1">
      <c r="B212" s="13"/>
    </row>
    <row r="213" ht="14.25" customHeight="1">
      <c r="B213" s="13"/>
    </row>
    <row r="214" ht="14.25" customHeight="1">
      <c r="B214" s="13"/>
    </row>
    <row r="215" ht="14.25" customHeight="1">
      <c r="B215" s="13"/>
    </row>
    <row r="216" ht="14.25" customHeight="1">
      <c r="B216" s="13"/>
    </row>
    <row r="217" ht="14.25" customHeight="1">
      <c r="B217" s="13"/>
    </row>
    <row r="218" ht="14.25" customHeight="1">
      <c r="B218" s="13"/>
    </row>
    <row r="219" ht="14.25" customHeight="1">
      <c r="B219" s="13"/>
    </row>
    <row r="220" ht="14.25" customHeight="1">
      <c r="B220" s="1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F1"/>
    <mergeCell ref="A2:B2"/>
    <mergeCell ref="D2:F2"/>
    <mergeCell ref="D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pane xSplit="3.0" ySplit="9.0" topLeftCell="D10" activePane="bottomRight" state="frozen"/>
      <selection activeCell="D1" sqref="D1" pane="topRight"/>
      <selection activeCell="A10" sqref="A10" pane="bottomLeft"/>
      <selection activeCell="D10" sqref="D10" pane="bottomRight"/>
    </sheetView>
  </sheetViews>
  <sheetFormatPr customHeight="1" defaultColWidth="12.63" defaultRowHeight="15.0"/>
  <cols>
    <col customWidth="1" min="1" max="1" width="3.0"/>
    <col customWidth="1" min="2" max="2" width="5.88"/>
    <col customWidth="1" min="3" max="3" width="58.38"/>
    <col customWidth="1" min="4" max="4" width="21.38"/>
    <col customWidth="1" min="5" max="5" width="36.0"/>
    <col customWidth="1" min="6" max="6" width="14.25"/>
    <col customWidth="1" min="7" max="7" width="28.25"/>
    <col customWidth="1" min="8" max="8" width="25.13"/>
    <col customWidth="1" min="9" max="9" width="47.13"/>
    <col customWidth="1" min="10" max="10" width="29.88"/>
    <col customWidth="1" min="11" max="11" width="47.13"/>
    <col customWidth="1" min="12" max="12" width="25.13"/>
    <col customWidth="1" min="13" max="13" width="47.13"/>
    <col customWidth="1" min="14" max="14" width="25.13"/>
    <col customWidth="1" min="15" max="15" width="47.13"/>
    <col customWidth="1" min="16" max="16" width="25.13"/>
    <col customWidth="1" min="17" max="17" width="47.13"/>
    <col customWidth="1" min="18" max="18" width="25.13"/>
    <col customWidth="1" min="19" max="19" width="47.13"/>
    <col customWidth="1" min="20" max="26" width="10.63"/>
  </cols>
  <sheetData>
    <row r="1" ht="14.25" customHeight="1">
      <c r="A1" s="15"/>
      <c r="B1" s="15"/>
      <c r="C1" s="16" t="s">
        <v>38</v>
      </c>
      <c r="D1" s="17" t="s">
        <v>39</v>
      </c>
      <c r="E1" s="18"/>
      <c r="F1" s="18"/>
      <c r="G1" s="19"/>
      <c r="H1" s="20" t="s">
        <v>40</v>
      </c>
      <c r="I1" s="18"/>
      <c r="J1" s="18"/>
      <c r="K1" s="19"/>
      <c r="L1" s="21" t="s">
        <v>41</v>
      </c>
      <c r="M1" s="18"/>
      <c r="N1" s="18"/>
      <c r="O1" s="19"/>
      <c r="P1" s="22" t="s">
        <v>42</v>
      </c>
      <c r="Q1" s="18"/>
      <c r="R1" s="18"/>
      <c r="S1" s="19"/>
      <c r="T1" s="15"/>
      <c r="U1" s="15"/>
      <c r="V1" s="15"/>
      <c r="W1" s="15"/>
      <c r="X1" s="15"/>
      <c r="Y1" s="15"/>
      <c r="Z1" s="15"/>
    </row>
    <row r="2" ht="14.25" customHeight="1">
      <c r="A2" s="15"/>
      <c r="B2" s="15"/>
      <c r="C2" s="23"/>
      <c r="D2" s="24"/>
      <c r="G2" s="25"/>
      <c r="H2" s="24"/>
      <c r="K2" s="25"/>
      <c r="L2" s="24"/>
      <c r="O2" s="25"/>
      <c r="P2" s="24"/>
      <c r="S2" s="25"/>
      <c r="T2" s="15"/>
      <c r="U2" s="15"/>
      <c r="V2" s="15"/>
      <c r="W2" s="15"/>
      <c r="X2" s="15"/>
      <c r="Y2" s="15"/>
      <c r="Z2" s="15"/>
    </row>
    <row r="3" ht="14.25" customHeight="1">
      <c r="A3" s="15"/>
      <c r="B3" s="15"/>
      <c r="C3" s="26" t="str">
        <f>"PROGRAMA PACE - "&amp;VLOOKUP(C4,Configuraciones!BT44:BU73,2,FALSE)&amp;"2477"</f>
        <v>PROGRAMA PACE - UPA2477</v>
      </c>
      <c r="D3" s="24"/>
      <c r="G3" s="25"/>
      <c r="H3" s="24"/>
      <c r="K3" s="25"/>
      <c r="L3" s="24"/>
      <c r="O3" s="25"/>
      <c r="P3" s="24"/>
      <c r="S3" s="25"/>
      <c r="T3" s="15"/>
      <c r="U3" s="15"/>
      <c r="V3" s="15"/>
      <c r="W3" s="15"/>
      <c r="X3" s="15"/>
      <c r="Y3" s="15"/>
      <c r="Z3" s="15"/>
    </row>
    <row r="4" ht="14.25" customHeight="1">
      <c r="A4" s="15"/>
      <c r="B4" s="15"/>
      <c r="C4" s="27" t="s">
        <v>43</v>
      </c>
      <c r="D4" s="24"/>
      <c r="G4" s="25"/>
      <c r="H4" s="24"/>
      <c r="K4" s="25"/>
      <c r="L4" s="24"/>
      <c r="O4" s="25"/>
      <c r="P4" s="24"/>
      <c r="S4" s="25"/>
      <c r="T4" s="15"/>
      <c r="U4" s="15"/>
      <c r="V4" s="15"/>
      <c r="W4" s="15"/>
      <c r="X4" s="15"/>
      <c r="Y4" s="15"/>
      <c r="Z4" s="15"/>
    </row>
    <row r="5" ht="14.25" customHeight="1">
      <c r="A5" s="15"/>
      <c r="B5" s="15"/>
      <c r="C5" s="28"/>
      <c r="D5" s="24"/>
      <c r="G5" s="25"/>
      <c r="H5" s="24"/>
      <c r="K5" s="25"/>
      <c r="L5" s="24"/>
      <c r="O5" s="25"/>
      <c r="P5" s="24"/>
      <c r="S5" s="25"/>
      <c r="T5" s="15"/>
      <c r="U5" s="15"/>
      <c r="V5" s="15"/>
      <c r="W5" s="15"/>
      <c r="X5" s="15"/>
      <c r="Y5" s="15"/>
      <c r="Z5" s="15"/>
    </row>
    <row r="6" ht="14.25" customHeight="1">
      <c r="A6" s="15"/>
      <c r="B6" s="15"/>
      <c r="C6" s="23"/>
      <c r="D6" s="24"/>
      <c r="G6" s="25"/>
      <c r="H6" s="24"/>
      <c r="K6" s="25"/>
      <c r="L6" s="24"/>
      <c r="O6" s="25"/>
      <c r="P6" s="24"/>
      <c r="S6" s="25"/>
      <c r="T6" s="15"/>
      <c r="U6" s="15"/>
      <c r="V6" s="15"/>
      <c r="W6" s="15"/>
      <c r="X6" s="15"/>
      <c r="Y6" s="15"/>
      <c r="Z6" s="15"/>
    </row>
    <row r="7" ht="14.25" customHeight="1">
      <c r="A7" s="29"/>
      <c r="B7" s="30"/>
      <c r="C7" s="31"/>
      <c r="D7" s="32"/>
      <c r="E7" s="33"/>
      <c r="F7" s="33"/>
      <c r="G7" s="34"/>
      <c r="H7" s="32"/>
      <c r="I7" s="33"/>
      <c r="J7" s="33"/>
      <c r="K7" s="34"/>
      <c r="L7" s="32"/>
      <c r="M7" s="33"/>
      <c r="N7" s="33"/>
      <c r="O7" s="34"/>
      <c r="P7" s="32"/>
      <c r="Q7" s="33"/>
      <c r="R7" s="33"/>
      <c r="S7" s="34"/>
      <c r="T7" s="29"/>
      <c r="U7" s="29"/>
      <c r="V7" s="29"/>
      <c r="W7" s="29"/>
      <c r="X7" s="29"/>
      <c r="Y7" s="29"/>
      <c r="Z7" s="29"/>
    </row>
    <row r="8" ht="14.25" customHeight="1">
      <c r="A8" s="35"/>
      <c r="B8" s="24"/>
      <c r="C8" s="36" t="s">
        <v>44</v>
      </c>
      <c r="D8" s="37" t="s">
        <v>45</v>
      </c>
      <c r="E8" s="38" t="s">
        <v>46</v>
      </c>
      <c r="F8" s="38" t="s">
        <v>47</v>
      </c>
      <c r="G8" s="39" t="s">
        <v>48</v>
      </c>
      <c r="H8" s="40" t="s">
        <v>49</v>
      </c>
      <c r="I8" s="41" t="s">
        <v>50</v>
      </c>
      <c r="J8" s="41" t="s">
        <v>51</v>
      </c>
      <c r="K8" s="42" t="s">
        <v>52</v>
      </c>
      <c r="L8" s="43" t="s">
        <v>53</v>
      </c>
      <c r="M8" s="44" t="s">
        <v>54</v>
      </c>
      <c r="N8" s="44" t="s">
        <v>55</v>
      </c>
      <c r="O8" s="45" t="s">
        <v>56</v>
      </c>
      <c r="P8" s="46" t="s">
        <v>57</v>
      </c>
      <c r="Q8" s="47" t="s">
        <v>58</v>
      </c>
      <c r="R8" s="47" t="s">
        <v>59</v>
      </c>
      <c r="S8" s="48" t="s">
        <v>60</v>
      </c>
      <c r="T8" s="35"/>
      <c r="U8" s="35"/>
      <c r="V8" s="35"/>
      <c r="W8" s="35"/>
      <c r="X8" s="35"/>
      <c r="Y8" s="35"/>
      <c r="Z8" s="35"/>
    </row>
    <row r="9" ht="14.25" customHeight="1">
      <c r="A9" s="35"/>
      <c r="B9" s="32"/>
      <c r="C9" s="23"/>
      <c r="D9" s="49"/>
      <c r="E9" s="50"/>
      <c r="F9" s="50"/>
      <c r="G9" s="51"/>
      <c r="H9" s="52"/>
      <c r="I9" s="50"/>
      <c r="J9" s="50"/>
      <c r="K9" s="53"/>
      <c r="L9" s="49"/>
      <c r="M9" s="50"/>
      <c r="N9" s="50"/>
      <c r="O9" s="51"/>
      <c r="P9" s="49"/>
      <c r="Q9" s="50"/>
      <c r="R9" s="50"/>
      <c r="S9" s="51"/>
      <c r="T9" s="35"/>
      <c r="U9" s="35"/>
      <c r="V9" s="35"/>
      <c r="W9" s="35"/>
      <c r="X9" s="35"/>
      <c r="Y9" s="35"/>
      <c r="Z9" s="35"/>
    </row>
    <row r="10" ht="14.25" customHeight="1">
      <c r="A10" s="15"/>
      <c r="B10" s="54" t="s">
        <v>61</v>
      </c>
      <c r="C10" s="4"/>
      <c r="D10" s="55"/>
      <c r="E10" s="56"/>
      <c r="F10" s="56"/>
      <c r="G10" s="57"/>
      <c r="H10" s="58"/>
      <c r="I10" s="56"/>
      <c r="J10" s="56"/>
      <c r="K10" s="59"/>
      <c r="L10" s="55"/>
      <c r="M10" s="56"/>
      <c r="N10" s="56"/>
      <c r="O10" s="57"/>
      <c r="P10" s="55"/>
      <c r="Q10" s="56"/>
      <c r="R10" s="56"/>
      <c r="S10" s="57"/>
      <c r="T10" s="15"/>
      <c r="U10" s="15"/>
      <c r="V10" s="15"/>
      <c r="W10" s="15"/>
      <c r="X10" s="15"/>
      <c r="Y10" s="15"/>
      <c r="Z10" s="15"/>
    </row>
    <row r="11">
      <c r="A11" s="60"/>
      <c r="B11" s="61" t="s">
        <v>62</v>
      </c>
      <c r="C11" s="62" t="s">
        <v>63</v>
      </c>
      <c r="D11" s="63" t="s">
        <v>64</v>
      </c>
      <c r="E11" s="64"/>
      <c r="F11" s="64" t="s">
        <v>64</v>
      </c>
      <c r="G11" s="65"/>
      <c r="H11" s="66" t="s">
        <v>65</v>
      </c>
      <c r="I11" s="67"/>
      <c r="J11" s="68"/>
      <c r="K11" s="69"/>
      <c r="L11" s="70"/>
      <c r="M11" s="71"/>
      <c r="N11" s="71"/>
      <c r="O11" s="72"/>
      <c r="P11" s="73"/>
      <c r="Q11" s="74"/>
      <c r="R11" s="74"/>
      <c r="S11" s="75"/>
      <c r="T11" s="60"/>
      <c r="U11" s="60"/>
      <c r="V11" s="60"/>
      <c r="W11" s="60"/>
      <c r="X11" s="60"/>
      <c r="Y11" s="60"/>
      <c r="Z11" s="60"/>
    </row>
    <row r="12">
      <c r="A12" s="60"/>
      <c r="B12" s="61" t="s">
        <v>66</v>
      </c>
      <c r="C12" s="62" t="s">
        <v>67</v>
      </c>
      <c r="D12" s="63" t="s">
        <v>64</v>
      </c>
      <c r="E12" s="64"/>
      <c r="F12" s="64" t="s">
        <v>64</v>
      </c>
      <c r="G12" s="65" t="s">
        <v>68</v>
      </c>
      <c r="H12" s="66" t="s">
        <v>64</v>
      </c>
      <c r="I12" s="67" t="s">
        <v>69</v>
      </c>
      <c r="J12" s="68"/>
      <c r="K12" s="69"/>
      <c r="L12" s="70"/>
      <c r="M12" s="71"/>
      <c r="N12" s="71"/>
      <c r="O12" s="72"/>
      <c r="P12" s="73"/>
      <c r="Q12" s="74"/>
      <c r="R12" s="74"/>
      <c r="S12" s="75"/>
      <c r="T12" s="60"/>
      <c r="U12" s="60"/>
      <c r="V12" s="60"/>
      <c r="W12" s="60"/>
      <c r="X12" s="60"/>
      <c r="Y12" s="60"/>
      <c r="Z12" s="60"/>
    </row>
    <row r="13">
      <c r="A13" s="60"/>
      <c r="B13" s="61" t="s">
        <v>70</v>
      </c>
      <c r="C13" s="62" t="s">
        <v>71</v>
      </c>
      <c r="D13" s="63" t="s">
        <v>64</v>
      </c>
      <c r="E13" s="64"/>
      <c r="F13" s="64" t="s">
        <v>64</v>
      </c>
      <c r="G13" s="65"/>
      <c r="H13" s="66" t="s">
        <v>64</v>
      </c>
      <c r="I13" s="67" t="s">
        <v>72</v>
      </c>
      <c r="J13" s="68"/>
      <c r="K13" s="69"/>
      <c r="L13" s="70"/>
      <c r="M13" s="71"/>
      <c r="N13" s="71"/>
      <c r="O13" s="72"/>
      <c r="P13" s="73"/>
      <c r="Q13" s="74"/>
      <c r="R13" s="74"/>
      <c r="S13" s="75"/>
      <c r="T13" s="60"/>
      <c r="U13" s="60"/>
      <c r="V13" s="60"/>
      <c r="W13" s="60"/>
      <c r="X13" s="60"/>
      <c r="Y13" s="60"/>
      <c r="Z13" s="60"/>
    </row>
    <row r="14">
      <c r="A14" s="60"/>
      <c r="B14" s="61" t="s">
        <v>73</v>
      </c>
      <c r="C14" s="62" t="s">
        <v>74</v>
      </c>
      <c r="D14" s="63" t="s">
        <v>64</v>
      </c>
      <c r="E14" s="64"/>
      <c r="F14" s="64" t="s">
        <v>64</v>
      </c>
      <c r="G14" s="65"/>
      <c r="H14" s="66" t="s">
        <v>64</v>
      </c>
      <c r="I14" s="67" t="s">
        <v>75</v>
      </c>
      <c r="J14" s="68"/>
      <c r="K14" s="69"/>
      <c r="L14" s="70"/>
      <c r="M14" s="71"/>
      <c r="N14" s="71"/>
      <c r="O14" s="72"/>
      <c r="P14" s="73"/>
      <c r="Q14" s="74"/>
      <c r="R14" s="74"/>
      <c r="S14" s="75"/>
      <c r="T14" s="60"/>
      <c r="U14" s="60"/>
      <c r="V14" s="60"/>
      <c r="W14" s="60"/>
      <c r="X14" s="60"/>
      <c r="Y14" s="60"/>
      <c r="Z14" s="60"/>
    </row>
    <row r="15">
      <c r="A15" s="60"/>
      <c r="B15" s="61" t="s">
        <v>76</v>
      </c>
      <c r="C15" s="62" t="s">
        <v>77</v>
      </c>
      <c r="D15" s="63" t="s">
        <v>78</v>
      </c>
      <c r="E15" s="64" t="s">
        <v>79</v>
      </c>
      <c r="F15" s="64" t="s">
        <v>78</v>
      </c>
      <c r="G15" s="65" t="s">
        <v>80</v>
      </c>
      <c r="H15" s="66" t="s">
        <v>64</v>
      </c>
      <c r="I15" s="67" t="s">
        <v>81</v>
      </c>
      <c r="J15" s="68"/>
      <c r="K15" s="69"/>
      <c r="L15" s="70"/>
      <c r="M15" s="71"/>
      <c r="N15" s="71"/>
      <c r="O15" s="72"/>
      <c r="P15" s="73"/>
      <c r="Q15" s="74"/>
      <c r="R15" s="74"/>
      <c r="S15" s="75"/>
      <c r="T15" s="60"/>
      <c r="U15" s="60"/>
      <c r="V15" s="60"/>
      <c r="W15" s="60"/>
      <c r="X15" s="60"/>
      <c r="Y15" s="60"/>
      <c r="Z15" s="60"/>
    </row>
    <row r="16">
      <c r="A16" s="60"/>
      <c r="B16" s="61" t="s">
        <v>82</v>
      </c>
      <c r="C16" s="62" t="s">
        <v>83</v>
      </c>
      <c r="D16" s="63" t="s">
        <v>78</v>
      </c>
      <c r="E16" s="64" t="s">
        <v>84</v>
      </c>
      <c r="F16" s="64" t="s">
        <v>78</v>
      </c>
      <c r="G16" s="65" t="s">
        <v>85</v>
      </c>
      <c r="H16" s="66" t="s">
        <v>64</v>
      </c>
      <c r="I16" s="67" t="s">
        <v>86</v>
      </c>
      <c r="J16" s="68"/>
      <c r="K16" s="69"/>
      <c r="L16" s="70"/>
      <c r="M16" s="71"/>
      <c r="N16" s="71"/>
      <c r="O16" s="72"/>
      <c r="P16" s="73"/>
      <c r="Q16" s="74"/>
      <c r="R16" s="74"/>
      <c r="S16" s="75"/>
      <c r="T16" s="60"/>
      <c r="U16" s="60"/>
      <c r="V16" s="60"/>
      <c r="W16" s="60"/>
      <c r="X16" s="60"/>
      <c r="Y16" s="60"/>
      <c r="Z16" s="60"/>
    </row>
    <row r="17">
      <c r="A17" s="60"/>
      <c r="B17" s="61" t="s">
        <v>87</v>
      </c>
      <c r="C17" s="62" t="s">
        <v>88</v>
      </c>
      <c r="D17" s="63" t="s">
        <v>64</v>
      </c>
      <c r="E17" s="64"/>
      <c r="F17" s="64" t="s">
        <v>64</v>
      </c>
      <c r="G17" s="65"/>
      <c r="H17" s="66" t="s">
        <v>64</v>
      </c>
      <c r="I17" s="67" t="s">
        <v>89</v>
      </c>
      <c r="J17" s="68"/>
      <c r="K17" s="69"/>
      <c r="L17" s="70"/>
      <c r="M17" s="71"/>
      <c r="N17" s="71"/>
      <c r="O17" s="72"/>
      <c r="P17" s="73"/>
      <c r="Q17" s="74"/>
      <c r="R17" s="74"/>
      <c r="S17" s="75"/>
      <c r="T17" s="60"/>
      <c r="U17" s="60"/>
      <c r="V17" s="60"/>
      <c r="W17" s="60"/>
      <c r="X17" s="60"/>
      <c r="Y17" s="60"/>
      <c r="Z17" s="60"/>
    </row>
    <row r="18">
      <c r="A18" s="60"/>
      <c r="B18" s="61" t="s">
        <v>90</v>
      </c>
      <c r="C18" s="62" t="s">
        <v>91</v>
      </c>
      <c r="D18" s="63" t="s">
        <v>64</v>
      </c>
      <c r="E18" s="64"/>
      <c r="F18" s="64" t="s">
        <v>64</v>
      </c>
      <c r="G18" s="65"/>
      <c r="H18" s="66" t="s">
        <v>64</v>
      </c>
      <c r="I18" s="67" t="s">
        <v>92</v>
      </c>
      <c r="J18" s="68"/>
      <c r="K18" s="69"/>
      <c r="L18" s="70"/>
      <c r="M18" s="71"/>
      <c r="N18" s="71"/>
      <c r="O18" s="72"/>
      <c r="P18" s="73"/>
      <c r="Q18" s="74"/>
      <c r="R18" s="74"/>
      <c r="S18" s="75"/>
      <c r="T18" s="60"/>
      <c r="U18" s="60"/>
      <c r="V18" s="60"/>
      <c r="W18" s="60"/>
      <c r="X18" s="60"/>
      <c r="Y18" s="60"/>
      <c r="Z18" s="60"/>
    </row>
    <row r="19">
      <c r="A19" s="60"/>
      <c r="B19" s="61" t="s">
        <v>93</v>
      </c>
      <c r="C19" s="62" t="s">
        <v>94</v>
      </c>
      <c r="D19" s="63" t="s">
        <v>64</v>
      </c>
      <c r="E19" s="64"/>
      <c r="F19" s="64" t="s">
        <v>64</v>
      </c>
      <c r="G19" s="65"/>
      <c r="H19" s="66" t="s">
        <v>64</v>
      </c>
      <c r="I19" s="67" t="s">
        <v>95</v>
      </c>
      <c r="J19" s="68"/>
      <c r="K19" s="69"/>
      <c r="L19" s="70"/>
      <c r="M19" s="71"/>
      <c r="N19" s="71"/>
      <c r="O19" s="72"/>
      <c r="P19" s="73"/>
      <c r="Q19" s="74"/>
      <c r="R19" s="74"/>
      <c r="S19" s="75"/>
      <c r="T19" s="60"/>
      <c r="U19" s="60"/>
      <c r="V19" s="60"/>
      <c r="W19" s="60"/>
      <c r="X19" s="60"/>
      <c r="Y19" s="60"/>
      <c r="Z19" s="60"/>
    </row>
    <row r="20">
      <c r="A20" s="15"/>
      <c r="B20" s="76" t="s">
        <v>96</v>
      </c>
      <c r="C20" s="77"/>
      <c r="D20" s="78"/>
      <c r="E20" s="79"/>
      <c r="F20" s="79"/>
      <c r="G20" s="80"/>
      <c r="H20" s="81"/>
      <c r="I20" s="79"/>
      <c r="J20" s="79"/>
      <c r="K20" s="82"/>
      <c r="L20" s="78"/>
      <c r="M20" s="79"/>
      <c r="N20" s="79"/>
      <c r="O20" s="80"/>
      <c r="P20" s="78"/>
      <c r="Q20" s="79"/>
      <c r="R20" s="79"/>
      <c r="S20" s="80"/>
      <c r="T20" s="15"/>
      <c r="U20" s="15"/>
      <c r="V20" s="15"/>
      <c r="W20" s="15"/>
      <c r="X20" s="15"/>
      <c r="Y20" s="15"/>
      <c r="Z20" s="15"/>
    </row>
    <row r="21" ht="15.75" customHeight="1">
      <c r="A21" s="60"/>
      <c r="B21" s="61" t="s">
        <v>62</v>
      </c>
      <c r="C21" s="83" t="s">
        <v>97</v>
      </c>
      <c r="D21" s="63" t="s">
        <v>64</v>
      </c>
      <c r="E21" s="64"/>
      <c r="F21" s="64" t="s">
        <v>64</v>
      </c>
      <c r="G21" s="65" t="s">
        <v>98</v>
      </c>
      <c r="H21" s="66" t="s">
        <v>64</v>
      </c>
      <c r="I21" s="67" t="s">
        <v>99</v>
      </c>
      <c r="J21" s="68"/>
      <c r="K21" s="69"/>
      <c r="L21" s="70"/>
      <c r="M21" s="71"/>
      <c r="N21" s="71"/>
      <c r="O21" s="72"/>
      <c r="P21" s="73"/>
      <c r="Q21" s="74"/>
      <c r="R21" s="74"/>
      <c r="S21" s="75"/>
      <c r="T21" s="60"/>
      <c r="U21" s="60"/>
      <c r="V21" s="60"/>
      <c r="W21" s="60"/>
      <c r="X21" s="60"/>
      <c r="Y21" s="60"/>
      <c r="Z21" s="60"/>
    </row>
    <row r="22" ht="15.75" customHeight="1">
      <c r="A22" s="60"/>
      <c r="B22" s="61" t="s">
        <v>66</v>
      </c>
      <c r="C22" s="83" t="s">
        <v>100</v>
      </c>
      <c r="D22" s="63" t="s">
        <v>64</v>
      </c>
      <c r="E22" s="64"/>
      <c r="F22" s="64" t="s">
        <v>64</v>
      </c>
      <c r="G22" s="65"/>
      <c r="H22" s="66" t="s">
        <v>64</v>
      </c>
      <c r="I22" s="68" t="s">
        <v>101</v>
      </c>
      <c r="J22" s="68"/>
      <c r="K22" s="69"/>
      <c r="L22" s="70"/>
      <c r="M22" s="71"/>
      <c r="N22" s="71"/>
      <c r="O22" s="72"/>
      <c r="P22" s="73"/>
      <c r="Q22" s="74"/>
      <c r="R22" s="74"/>
      <c r="S22" s="75"/>
      <c r="T22" s="60"/>
      <c r="U22" s="60"/>
      <c r="V22" s="60"/>
      <c r="W22" s="60"/>
      <c r="X22" s="60"/>
      <c r="Y22" s="60"/>
      <c r="Z22" s="60"/>
    </row>
    <row r="23" ht="15.75" customHeight="1">
      <c r="A23" s="60"/>
      <c r="B23" s="61" t="s">
        <v>70</v>
      </c>
      <c r="C23" s="83" t="s">
        <v>102</v>
      </c>
      <c r="D23" s="63" t="s">
        <v>64</v>
      </c>
      <c r="E23" s="64"/>
      <c r="F23" s="64" t="s">
        <v>64</v>
      </c>
      <c r="G23" s="65"/>
      <c r="H23" s="66" t="s">
        <v>64</v>
      </c>
      <c r="I23" s="68" t="s">
        <v>103</v>
      </c>
      <c r="J23" s="68"/>
      <c r="K23" s="69"/>
      <c r="L23" s="70"/>
      <c r="M23" s="71"/>
      <c r="N23" s="71"/>
      <c r="O23" s="72"/>
      <c r="P23" s="73"/>
      <c r="Q23" s="74"/>
      <c r="R23" s="74"/>
      <c r="S23" s="75"/>
      <c r="T23" s="60"/>
      <c r="U23" s="60"/>
      <c r="V23" s="60"/>
      <c r="W23" s="60"/>
      <c r="X23" s="60"/>
      <c r="Y23" s="60"/>
      <c r="Z23" s="60"/>
    </row>
    <row r="24" ht="15.75" customHeight="1">
      <c r="A24" s="60"/>
      <c r="B24" s="61" t="s">
        <v>73</v>
      </c>
      <c r="C24" s="83" t="s">
        <v>104</v>
      </c>
      <c r="D24" s="63" t="s">
        <v>64</v>
      </c>
      <c r="E24" s="64"/>
      <c r="F24" s="64" t="s">
        <v>64</v>
      </c>
      <c r="G24" s="65" t="s">
        <v>105</v>
      </c>
      <c r="H24" s="66" t="s">
        <v>64</v>
      </c>
      <c r="I24" s="67" t="s">
        <v>106</v>
      </c>
      <c r="J24" s="68"/>
      <c r="K24" s="69"/>
      <c r="L24" s="70"/>
      <c r="M24" s="71"/>
      <c r="N24" s="71"/>
      <c r="O24" s="72"/>
      <c r="P24" s="73"/>
      <c r="Q24" s="74"/>
      <c r="R24" s="74"/>
      <c r="S24" s="75"/>
      <c r="T24" s="60"/>
      <c r="U24" s="60"/>
      <c r="V24" s="60"/>
      <c r="W24" s="60"/>
      <c r="X24" s="60"/>
      <c r="Y24" s="60"/>
      <c r="Z24" s="60"/>
    </row>
    <row r="25" ht="15.75" customHeight="1">
      <c r="A25" s="60"/>
      <c r="B25" s="61" t="s">
        <v>76</v>
      </c>
      <c r="C25" s="83" t="s">
        <v>107</v>
      </c>
      <c r="D25" s="63" t="s">
        <v>64</v>
      </c>
      <c r="E25" s="64"/>
      <c r="F25" s="64" t="s">
        <v>64</v>
      </c>
      <c r="G25" s="65" t="s">
        <v>108</v>
      </c>
      <c r="H25" s="66" t="s">
        <v>64</v>
      </c>
      <c r="I25" s="67" t="s">
        <v>109</v>
      </c>
      <c r="J25" s="68"/>
      <c r="K25" s="69"/>
      <c r="L25" s="70"/>
      <c r="M25" s="71"/>
      <c r="N25" s="71"/>
      <c r="O25" s="72"/>
      <c r="P25" s="73"/>
      <c r="Q25" s="74"/>
      <c r="R25" s="74"/>
      <c r="S25" s="75"/>
      <c r="T25" s="60"/>
      <c r="U25" s="60"/>
      <c r="V25" s="60"/>
      <c r="W25" s="60"/>
      <c r="X25" s="60"/>
      <c r="Y25" s="60"/>
      <c r="Z25" s="60"/>
    </row>
    <row r="26" ht="15.75" customHeight="1">
      <c r="A26" s="60"/>
      <c r="B26" s="61" t="s">
        <v>82</v>
      </c>
      <c r="C26" s="83" t="s">
        <v>110</v>
      </c>
      <c r="D26" s="63" t="s">
        <v>64</v>
      </c>
      <c r="E26" s="64"/>
      <c r="F26" s="64" t="s">
        <v>64</v>
      </c>
      <c r="G26" s="65"/>
      <c r="H26" s="66" t="s">
        <v>64</v>
      </c>
      <c r="I26" s="68" t="s">
        <v>111</v>
      </c>
      <c r="J26" s="68"/>
      <c r="K26" s="69"/>
      <c r="L26" s="70"/>
      <c r="M26" s="71"/>
      <c r="N26" s="71"/>
      <c r="O26" s="72"/>
      <c r="P26" s="73"/>
      <c r="Q26" s="74"/>
      <c r="R26" s="74"/>
      <c r="S26" s="75"/>
      <c r="T26" s="60"/>
      <c r="U26" s="60"/>
      <c r="V26" s="60"/>
      <c r="W26" s="60"/>
      <c r="X26" s="60"/>
      <c r="Y26" s="60"/>
      <c r="Z26" s="60"/>
    </row>
    <row r="27" ht="15.75" customHeight="1">
      <c r="A27" s="15"/>
      <c r="B27" s="84" t="s">
        <v>112</v>
      </c>
      <c r="C27" s="77"/>
      <c r="D27" s="85"/>
      <c r="E27" s="86"/>
      <c r="F27" s="86"/>
      <c r="G27" s="87"/>
      <c r="H27" s="88"/>
      <c r="I27" s="86"/>
      <c r="J27" s="86"/>
      <c r="K27" s="89"/>
      <c r="L27" s="85"/>
      <c r="M27" s="86"/>
      <c r="N27" s="86"/>
      <c r="O27" s="87"/>
      <c r="P27" s="85"/>
      <c r="Q27" s="86"/>
      <c r="R27" s="86"/>
      <c r="S27" s="87"/>
      <c r="T27" s="15"/>
      <c r="U27" s="15"/>
      <c r="V27" s="15"/>
      <c r="W27" s="15"/>
      <c r="X27" s="15"/>
      <c r="Y27" s="15"/>
      <c r="Z27" s="15"/>
    </row>
    <row r="28" ht="15.75" customHeight="1">
      <c r="A28" s="60"/>
      <c r="B28" s="90" t="s">
        <v>62</v>
      </c>
      <c r="C28" s="83" t="s">
        <v>113</v>
      </c>
      <c r="D28" s="63" t="s">
        <v>64</v>
      </c>
      <c r="E28" s="64"/>
      <c r="F28" s="64" t="s">
        <v>64</v>
      </c>
      <c r="G28" s="65" t="s">
        <v>114</v>
      </c>
      <c r="H28" s="66" t="s">
        <v>65</v>
      </c>
      <c r="I28" s="68"/>
      <c r="J28" s="68"/>
      <c r="K28" s="69"/>
      <c r="L28" s="70"/>
      <c r="M28" s="71"/>
      <c r="N28" s="71"/>
      <c r="O28" s="72"/>
      <c r="P28" s="73"/>
      <c r="Q28" s="74"/>
      <c r="R28" s="74"/>
      <c r="S28" s="75"/>
      <c r="T28" s="60"/>
      <c r="U28" s="60"/>
      <c r="V28" s="60"/>
      <c r="W28" s="60"/>
      <c r="X28" s="60"/>
      <c r="Y28" s="60"/>
      <c r="Z28" s="60"/>
    </row>
    <row r="29" ht="15.75" customHeight="1">
      <c r="A29" s="60"/>
      <c r="B29" s="90" t="s">
        <v>66</v>
      </c>
      <c r="C29" s="83" t="s">
        <v>115</v>
      </c>
      <c r="D29" s="63" t="s">
        <v>65</v>
      </c>
      <c r="E29" s="64" t="s">
        <v>116</v>
      </c>
      <c r="F29" s="64" t="s">
        <v>64</v>
      </c>
      <c r="G29" s="65" t="s">
        <v>117</v>
      </c>
      <c r="H29" s="66" t="s">
        <v>64</v>
      </c>
      <c r="I29" s="67" t="s">
        <v>118</v>
      </c>
      <c r="J29" s="68"/>
      <c r="K29" s="69"/>
      <c r="L29" s="70"/>
      <c r="M29" s="71"/>
      <c r="N29" s="71"/>
      <c r="O29" s="72"/>
      <c r="P29" s="73"/>
      <c r="Q29" s="74"/>
      <c r="R29" s="74"/>
      <c r="S29" s="75"/>
      <c r="T29" s="60"/>
      <c r="U29" s="60"/>
      <c r="V29" s="60"/>
      <c r="W29" s="60"/>
      <c r="X29" s="60"/>
      <c r="Y29" s="60"/>
      <c r="Z29" s="60"/>
    </row>
    <row r="30" ht="15.75" customHeight="1">
      <c r="A30" s="60"/>
      <c r="B30" s="90" t="s">
        <v>70</v>
      </c>
      <c r="C30" s="83" t="s">
        <v>119</v>
      </c>
      <c r="D30" s="63" t="s">
        <v>64</v>
      </c>
      <c r="E30" s="64" t="s">
        <v>120</v>
      </c>
      <c r="F30" s="64" t="s">
        <v>64</v>
      </c>
      <c r="G30" s="65" t="s">
        <v>121</v>
      </c>
      <c r="H30" s="66" t="s">
        <v>64</v>
      </c>
      <c r="I30" s="67" t="s">
        <v>122</v>
      </c>
      <c r="J30" s="68"/>
      <c r="K30" s="69"/>
      <c r="L30" s="70"/>
      <c r="M30" s="71"/>
      <c r="N30" s="71"/>
      <c r="O30" s="72"/>
      <c r="P30" s="73"/>
      <c r="Q30" s="74"/>
      <c r="R30" s="74"/>
      <c r="S30" s="75"/>
      <c r="T30" s="60"/>
      <c r="U30" s="60"/>
      <c r="V30" s="60"/>
      <c r="W30" s="60"/>
      <c r="X30" s="60"/>
      <c r="Y30" s="60"/>
      <c r="Z30" s="60"/>
    </row>
    <row r="31" ht="15.75" customHeight="1">
      <c r="A31" s="60"/>
      <c r="B31" s="90" t="s">
        <v>73</v>
      </c>
      <c r="C31" s="83" t="s">
        <v>123</v>
      </c>
      <c r="D31" s="63" t="s">
        <v>64</v>
      </c>
      <c r="E31" s="64" t="s">
        <v>120</v>
      </c>
      <c r="F31" s="64" t="s">
        <v>64</v>
      </c>
      <c r="G31" s="65" t="s">
        <v>124</v>
      </c>
      <c r="H31" s="66" t="s">
        <v>64</v>
      </c>
      <c r="I31" s="67" t="s">
        <v>122</v>
      </c>
      <c r="J31" s="68"/>
      <c r="K31" s="69"/>
      <c r="L31" s="70"/>
      <c r="M31" s="71"/>
      <c r="N31" s="71"/>
      <c r="O31" s="72"/>
      <c r="P31" s="73"/>
      <c r="Q31" s="74"/>
      <c r="R31" s="74"/>
      <c r="S31" s="75"/>
      <c r="T31" s="60"/>
      <c r="U31" s="60"/>
      <c r="V31" s="60"/>
      <c r="W31" s="60"/>
      <c r="X31" s="60"/>
      <c r="Y31" s="60"/>
      <c r="Z31" s="60"/>
    </row>
    <row r="32" ht="15.75" customHeight="1">
      <c r="A32" s="60"/>
      <c r="B32" s="91" t="s">
        <v>76</v>
      </c>
      <c r="C32" s="92" t="s">
        <v>125</v>
      </c>
      <c r="D32" s="93" t="s">
        <v>65</v>
      </c>
      <c r="E32" s="94" t="s">
        <v>126</v>
      </c>
      <c r="F32" s="94" t="s">
        <v>78</v>
      </c>
      <c r="G32" s="95" t="s">
        <v>127</v>
      </c>
      <c r="H32" s="96" t="s">
        <v>64</v>
      </c>
      <c r="I32" s="97" t="s">
        <v>128</v>
      </c>
      <c r="J32" s="98"/>
      <c r="K32" s="99"/>
      <c r="L32" s="100"/>
      <c r="M32" s="101"/>
      <c r="N32" s="101"/>
      <c r="O32" s="102"/>
      <c r="P32" s="103"/>
      <c r="Q32" s="104"/>
      <c r="R32" s="104"/>
      <c r="S32" s="105"/>
      <c r="T32" s="60"/>
      <c r="U32" s="60"/>
      <c r="V32" s="60"/>
      <c r="W32" s="60"/>
      <c r="X32" s="60"/>
      <c r="Y32" s="60"/>
      <c r="Z32" s="60"/>
    </row>
    <row r="33" ht="14.25" customHeight="1">
      <c r="A33" s="15"/>
      <c r="B33" s="15"/>
      <c r="C33" s="15"/>
      <c r="D33" s="7"/>
      <c r="E33" s="7"/>
      <c r="F33" s="7"/>
      <c r="G33" s="7"/>
      <c r="H33" s="7"/>
      <c r="I33" s="7"/>
      <c r="J33" s="7"/>
      <c r="K33" s="7"/>
      <c r="L33" s="7"/>
      <c r="M33" s="7"/>
      <c r="N33" s="7"/>
      <c r="O33" s="7"/>
      <c r="P33" s="7"/>
      <c r="Q33" s="7"/>
      <c r="R33" s="7"/>
      <c r="S33" s="7"/>
      <c r="T33" s="15"/>
      <c r="U33" s="15"/>
      <c r="V33" s="15"/>
      <c r="W33" s="15"/>
      <c r="X33" s="15"/>
      <c r="Y33" s="15"/>
      <c r="Z33" s="15"/>
    </row>
    <row r="34" ht="14.25" customHeight="1">
      <c r="A34" s="15"/>
      <c r="B34" s="15"/>
      <c r="C34" s="15"/>
      <c r="D34" s="7"/>
      <c r="E34" s="7"/>
      <c r="F34" s="7"/>
      <c r="G34" s="7"/>
      <c r="H34" s="7"/>
      <c r="I34" s="7"/>
      <c r="J34" s="7"/>
      <c r="K34" s="7"/>
      <c r="L34" s="7"/>
      <c r="M34" s="7"/>
      <c r="N34" s="7"/>
      <c r="O34" s="7"/>
      <c r="P34" s="7"/>
      <c r="Q34" s="7"/>
      <c r="R34" s="7"/>
      <c r="S34" s="7"/>
      <c r="T34" s="15"/>
      <c r="U34" s="15"/>
      <c r="V34" s="15"/>
      <c r="W34" s="15"/>
      <c r="X34" s="15"/>
      <c r="Y34" s="15"/>
      <c r="Z34" s="15"/>
    </row>
    <row r="35" ht="14.25" customHeight="1">
      <c r="A35" s="15"/>
      <c r="B35" s="15"/>
      <c r="C35" s="15"/>
      <c r="D35" s="7"/>
      <c r="E35" s="7"/>
      <c r="F35" s="7"/>
      <c r="G35" s="7"/>
      <c r="H35" s="7"/>
      <c r="I35" s="7"/>
      <c r="J35" s="7"/>
      <c r="K35" s="7"/>
      <c r="L35" s="7"/>
      <c r="M35" s="7"/>
      <c r="N35" s="7"/>
      <c r="O35" s="7"/>
      <c r="P35" s="7"/>
      <c r="Q35" s="7"/>
      <c r="R35" s="7"/>
      <c r="S35" s="7"/>
      <c r="T35" s="15"/>
      <c r="U35" s="15"/>
      <c r="V35" s="15"/>
      <c r="W35" s="15"/>
      <c r="X35" s="15"/>
      <c r="Y35" s="15"/>
      <c r="Z35" s="15"/>
    </row>
    <row r="36" ht="14.25" customHeight="1">
      <c r="A36" s="15"/>
      <c r="B36" s="15"/>
      <c r="C36" s="15"/>
      <c r="D36" s="7"/>
      <c r="E36" s="7"/>
      <c r="F36" s="7"/>
      <c r="G36" s="7"/>
      <c r="H36" s="7"/>
      <c r="I36" s="7"/>
      <c r="J36" s="7"/>
      <c r="K36" s="7"/>
      <c r="L36" s="7"/>
      <c r="M36" s="7"/>
      <c r="N36" s="7"/>
      <c r="O36" s="7"/>
      <c r="P36" s="7"/>
      <c r="Q36" s="7"/>
      <c r="R36" s="7"/>
      <c r="S36" s="7"/>
      <c r="T36" s="15"/>
      <c r="U36" s="15"/>
      <c r="V36" s="15"/>
      <c r="W36" s="15"/>
      <c r="X36" s="15"/>
      <c r="Y36" s="15"/>
      <c r="Z36" s="15"/>
    </row>
    <row r="37" ht="14.25" customHeight="1">
      <c r="A37" s="15"/>
      <c r="B37" s="15"/>
      <c r="C37" s="15"/>
      <c r="D37" s="7"/>
      <c r="E37" s="7"/>
      <c r="F37" s="7"/>
      <c r="G37" s="7"/>
      <c r="H37" s="7"/>
      <c r="I37" s="7"/>
      <c r="J37" s="7"/>
      <c r="K37" s="7"/>
      <c r="L37" s="7"/>
      <c r="M37" s="7"/>
      <c r="N37" s="7"/>
      <c r="O37" s="7"/>
      <c r="P37" s="7"/>
      <c r="Q37" s="7"/>
      <c r="R37" s="7"/>
      <c r="S37" s="7"/>
      <c r="T37" s="15"/>
      <c r="U37" s="15"/>
      <c r="V37" s="15"/>
      <c r="W37" s="15"/>
      <c r="X37" s="15"/>
      <c r="Y37" s="15"/>
      <c r="Z37" s="15"/>
    </row>
    <row r="38" ht="14.25" customHeight="1">
      <c r="A38" s="15"/>
      <c r="B38" s="15"/>
      <c r="C38" s="15"/>
      <c r="D38" s="7"/>
      <c r="E38" s="7"/>
      <c r="F38" s="7"/>
      <c r="G38" s="7"/>
      <c r="H38" s="7"/>
      <c r="I38" s="7"/>
      <c r="J38" s="7"/>
      <c r="K38" s="7"/>
      <c r="L38" s="7"/>
      <c r="M38" s="7"/>
      <c r="N38" s="7"/>
      <c r="O38" s="7"/>
      <c r="P38" s="7"/>
      <c r="Q38" s="7"/>
      <c r="R38" s="7"/>
      <c r="S38" s="7"/>
      <c r="T38" s="15"/>
      <c r="U38" s="15"/>
      <c r="V38" s="15"/>
      <c r="W38" s="15"/>
      <c r="X38" s="15"/>
      <c r="Y38" s="15"/>
      <c r="Z38" s="15"/>
    </row>
    <row r="39" ht="14.25" customHeight="1">
      <c r="A39" s="15"/>
      <c r="B39" s="15"/>
      <c r="C39" s="15"/>
      <c r="D39" s="7"/>
      <c r="E39" s="7"/>
      <c r="F39" s="7"/>
      <c r="G39" s="7"/>
      <c r="H39" s="7"/>
      <c r="I39" s="7"/>
      <c r="J39" s="7"/>
      <c r="K39" s="7"/>
      <c r="L39" s="7"/>
      <c r="M39" s="7"/>
      <c r="N39" s="7"/>
      <c r="O39" s="7"/>
      <c r="P39" s="7"/>
      <c r="Q39" s="7"/>
      <c r="R39" s="7"/>
      <c r="S39" s="7"/>
      <c r="T39" s="15"/>
      <c r="U39" s="15"/>
      <c r="V39" s="15"/>
      <c r="W39" s="15"/>
      <c r="X39" s="15"/>
      <c r="Y39" s="15"/>
      <c r="Z39" s="15"/>
    </row>
    <row r="40" ht="14.25" customHeight="1">
      <c r="A40" s="15"/>
      <c r="B40" s="15"/>
      <c r="C40" s="15"/>
      <c r="D40" s="7"/>
      <c r="E40" s="7"/>
      <c r="F40" s="7"/>
      <c r="G40" s="7"/>
      <c r="H40" s="7"/>
      <c r="I40" s="7"/>
      <c r="J40" s="7"/>
      <c r="K40" s="7"/>
      <c r="L40" s="7"/>
      <c r="M40" s="7"/>
      <c r="N40" s="7"/>
      <c r="O40" s="7"/>
      <c r="P40" s="7"/>
      <c r="Q40" s="7"/>
      <c r="R40" s="7"/>
      <c r="S40" s="7"/>
      <c r="T40" s="15"/>
      <c r="U40" s="15"/>
      <c r="V40" s="15"/>
      <c r="W40" s="15"/>
      <c r="X40" s="15"/>
      <c r="Y40" s="15"/>
      <c r="Z40" s="15"/>
    </row>
    <row r="41" ht="14.25" customHeight="1">
      <c r="A41" s="15"/>
      <c r="B41" s="15"/>
      <c r="C41" s="15"/>
      <c r="D41" s="7"/>
      <c r="E41" s="7"/>
      <c r="F41" s="7"/>
      <c r="G41" s="7"/>
      <c r="H41" s="7"/>
      <c r="I41" s="7"/>
      <c r="J41" s="7"/>
      <c r="K41" s="7"/>
      <c r="L41" s="7"/>
      <c r="M41" s="7"/>
      <c r="N41" s="7"/>
      <c r="O41" s="7"/>
      <c r="P41" s="7"/>
      <c r="Q41" s="7"/>
      <c r="R41" s="7"/>
      <c r="S41" s="7"/>
      <c r="T41" s="15"/>
      <c r="U41" s="15"/>
      <c r="V41" s="15"/>
      <c r="W41" s="15"/>
      <c r="X41" s="15"/>
      <c r="Y41" s="15"/>
      <c r="Z41" s="15"/>
    </row>
    <row r="42" ht="14.25" customHeight="1">
      <c r="A42" s="15"/>
      <c r="B42" s="15"/>
      <c r="C42" s="15"/>
      <c r="D42" s="7"/>
      <c r="E42" s="7"/>
      <c r="F42" s="7"/>
      <c r="G42" s="7"/>
      <c r="H42" s="7"/>
      <c r="I42" s="7"/>
      <c r="J42" s="7"/>
      <c r="K42" s="7"/>
      <c r="L42" s="7"/>
      <c r="M42" s="7"/>
      <c r="N42" s="7"/>
      <c r="O42" s="7"/>
      <c r="P42" s="7"/>
      <c r="Q42" s="7"/>
      <c r="R42" s="7"/>
      <c r="S42" s="7"/>
      <c r="T42" s="15"/>
      <c r="U42" s="15"/>
      <c r="V42" s="15"/>
      <c r="W42" s="15"/>
      <c r="X42" s="15"/>
      <c r="Y42" s="15"/>
      <c r="Z42" s="15"/>
    </row>
    <row r="43" ht="14.25" customHeight="1">
      <c r="A43" s="15"/>
      <c r="B43" s="15"/>
      <c r="C43" s="15"/>
      <c r="D43" s="7"/>
      <c r="E43" s="7"/>
      <c r="F43" s="7"/>
      <c r="G43" s="7"/>
      <c r="H43" s="7"/>
      <c r="I43" s="7"/>
      <c r="J43" s="7"/>
      <c r="K43" s="7"/>
      <c r="L43" s="7"/>
      <c r="M43" s="7"/>
      <c r="N43" s="7"/>
      <c r="O43" s="7"/>
      <c r="P43" s="7"/>
      <c r="Q43" s="7"/>
      <c r="R43" s="7"/>
      <c r="S43" s="7"/>
      <c r="T43" s="15"/>
      <c r="U43" s="15"/>
      <c r="V43" s="15"/>
      <c r="W43" s="15"/>
      <c r="X43" s="15"/>
      <c r="Y43" s="15"/>
      <c r="Z43" s="15"/>
    </row>
    <row r="44" ht="14.25" customHeight="1">
      <c r="A44" s="15"/>
      <c r="B44" s="15"/>
      <c r="C44" s="15"/>
      <c r="D44" s="7"/>
      <c r="E44" s="7"/>
      <c r="F44" s="7"/>
      <c r="G44" s="7"/>
      <c r="H44" s="7"/>
      <c r="I44" s="7"/>
      <c r="J44" s="7"/>
      <c r="K44" s="7"/>
      <c r="L44" s="7"/>
      <c r="M44" s="7"/>
      <c r="N44" s="7"/>
      <c r="O44" s="7"/>
      <c r="P44" s="7"/>
      <c r="Q44" s="7"/>
      <c r="R44" s="7"/>
      <c r="S44" s="7"/>
      <c r="T44" s="15"/>
      <c r="U44" s="15"/>
      <c r="V44" s="15"/>
      <c r="W44" s="15"/>
      <c r="X44" s="15"/>
      <c r="Y44" s="15"/>
      <c r="Z44" s="15"/>
    </row>
    <row r="45" ht="14.25" customHeight="1">
      <c r="A45" s="15"/>
      <c r="B45" s="15"/>
      <c r="C45" s="15"/>
      <c r="D45" s="7"/>
      <c r="E45" s="7"/>
      <c r="F45" s="7"/>
      <c r="G45" s="7"/>
      <c r="H45" s="7"/>
      <c r="I45" s="7"/>
      <c r="J45" s="7"/>
      <c r="K45" s="7"/>
      <c r="L45" s="7"/>
      <c r="M45" s="7"/>
      <c r="N45" s="7"/>
      <c r="O45" s="7"/>
      <c r="P45" s="7"/>
      <c r="Q45" s="7"/>
      <c r="R45" s="7"/>
      <c r="S45" s="7"/>
      <c r="T45" s="15"/>
      <c r="U45" s="15"/>
      <c r="V45" s="15"/>
      <c r="W45" s="15"/>
      <c r="X45" s="15"/>
      <c r="Y45" s="15"/>
      <c r="Z45" s="15"/>
    </row>
    <row r="46" ht="14.25" customHeight="1">
      <c r="A46" s="15"/>
      <c r="B46" s="15"/>
      <c r="C46" s="15"/>
      <c r="D46" s="7"/>
      <c r="E46" s="7"/>
      <c r="F46" s="7"/>
      <c r="G46" s="7"/>
      <c r="H46" s="7"/>
      <c r="I46" s="7"/>
      <c r="J46" s="7"/>
      <c r="K46" s="7"/>
      <c r="L46" s="7"/>
      <c r="M46" s="7"/>
      <c r="N46" s="7"/>
      <c r="O46" s="7"/>
      <c r="P46" s="7"/>
      <c r="Q46" s="7"/>
      <c r="R46" s="7"/>
      <c r="S46" s="7"/>
      <c r="T46" s="15"/>
      <c r="U46" s="15"/>
      <c r="V46" s="15"/>
      <c r="W46" s="15"/>
      <c r="X46" s="15"/>
      <c r="Y46" s="15"/>
      <c r="Z46" s="15"/>
    </row>
    <row r="47" ht="14.25" customHeight="1">
      <c r="A47" s="15"/>
      <c r="B47" s="15"/>
      <c r="C47" s="15"/>
      <c r="D47" s="7"/>
      <c r="E47" s="7"/>
      <c r="F47" s="7"/>
      <c r="G47" s="7"/>
      <c r="H47" s="7"/>
      <c r="I47" s="7"/>
      <c r="J47" s="7"/>
      <c r="K47" s="7"/>
      <c r="L47" s="7"/>
      <c r="M47" s="7"/>
      <c r="N47" s="7"/>
      <c r="O47" s="7"/>
      <c r="P47" s="7"/>
      <c r="Q47" s="7"/>
      <c r="R47" s="7"/>
      <c r="S47" s="7"/>
      <c r="T47" s="15"/>
      <c r="U47" s="15"/>
      <c r="V47" s="15"/>
      <c r="W47" s="15"/>
      <c r="X47" s="15"/>
      <c r="Y47" s="15"/>
      <c r="Z47" s="15"/>
    </row>
    <row r="48" ht="14.25" customHeight="1">
      <c r="A48" s="15"/>
      <c r="B48" s="15"/>
      <c r="C48" s="15"/>
      <c r="D48" s="7"/>
      <c r="E48" s="7"/>
      <c r="F48" s="7"/>
      <c r="G48" s="7"/>
      <c r="H48" s="7"/>
      <c r="I48" s="7"/>
      <c r="J48" s="7"/>
      <c r="K48" s="7"/>
      <c r="L48" s="7"/>
      <c r="M48" s="7"/>
      <c r="N48" s="7"/>
      <c r="O48" s="7"/>
      <c r="P48" s="7"/>
      <c r="Q48" s="7"/>
      <c r="R48" s="7"/>
      <c r="S48" s="7"/>
      <c r="T48" s="15"/>
      <c r="U48" s="15"/>
      <c r="V48" s="15"/>
      <c r="W48" s="15"/>
      <c r="X48" s="15"/>
      <c r="Y48" s="15"/>
      <c r="Z48" s="15"/>
    </row>
    <row r="49" ht="14.25" customHeight="1">
      <c r="A49" s="15"/>
      <c r="B49" s="15"/>
      <c r="C49" s="15"/>
      <c r="D49" s="7"/>
      <c r="E49" s="7"/>
      <c r="F49" s="7"/>
      <c r="G49" s="7"/>
      <c r="H49" s="7"/>
      <c r="I49" s="7"/>
      <c r="J49" s="7"/>
      <c r="K49" s="7"/>
      <c r="L49" s="7"/>
      <c r="M49" s="7"/>
      <c r="N49" s="7"/>
      <c r="O49" s="7"/>
      <c r="P49" s="7"/>
      <c r="Q49" s="7"/>
      <c r="R49" s="7"/>
      <c r="S49" s="7"/>
      <c r="T49" s="15"/>
      <c r="U49" s="15"/>
      <c r="V49" s="15"/>
      <c r="W49" s="15"/>
      <c r="X49" s="15"/>
      <c r="Y49" s="15"/>
      <c r="Z49" s="15"/>
    </row>
    <row r="50" ht="14.25" customHeight="1">
      <c r="A50" s="15"/>
      <c r="B50" s="15"/>
      <c r="C50" s="15"/>
      <c r="D50" s="7"/>
      <c r="E50" s="7"/>
      <c r="F50" s="7"/>
      <c r="G50" s="7"/>
      <c r="H50" s="7"/>
      <c r="I50" s="7"/>
      <c r="J50" s="7"/>
      <c r="K50" s="7"/>
      <c r="L50" s="7"/>
      <c r="M50" s="7"/>
      <c r="N50" s="7"/>
      <c r="O50" s="7"/>
      <c r="P50" s="7"/>
      <c r="Q50" s="7"/>
      <c r="R50" s="7"/>
      <c r="S50" s="7"/>
      <c r="T50" s="15"/>
      <c r="U50" s="15"/>
      <c r="V50" s="15"/>
      <c r="W50" s="15"/>
      <c r="X50" s="15"/>
      <c r="Y50" s="15"/>
      <c r="Z50" s="15"/>
    </row>
    <row r="51" ht="14.25" customHeight="1">
      <c r="A51" s="15"/>
      <c r="B51" s="15"/>
      <c r="C51" s="15"/>
      <c r="D51" s="7"/>
      <c r="E51" s="7"/>
      <c r="F51" s="7"/>
      <c r="G51" s="7"/>
      <c r="H51" s="7"/>
      <c r="I51" s="7"/>
      <c r="J51" s="7"/>
      <c r="K51" s="7"/>
      <c r="L51" s="7"/>
      <c r="M51" s="7"/>
      <c r="N51" s="7"/>
      <c r="O51" s="7"/>
      <c r="P51" s="7"/>
      <c r="Q51" s="7"/>
      <c r="R51" s="7"/>
      <c r="S51" s="7"/>
      <c r="T51" s="15"/>
      <c r="U51" s="15"/>
      <c r="V51" s="15"/>
      <c r="W51" s="15"/>
      <c r="X51" s="15"/>
      <c r="Y51" s="15"/>
      <c r="Z51" s="15"/>
    </row>
    <row r="52" ht="14.25" customHeight="1">
      <c r="A52" s="15"/>
      <c r="B52" s="15"/>
      <c r="C52" s="15"/>
      <c r="D52" s="7"/>
      <c r="E52" s="7"/>
      <c r="F52" s="7"/>
      <c r="G52" s="7"/>
      <c r="H52" s="7"/>
      <c r="I52" s="7"/>
      <c r="J52" s="7"/>
      <c r="K52" s="7"/>
      <c r="L52" s="7"/>
      <c r="M52" s="7"/>
      <c r="N52" s="7"/>
      <c r="O52" s="7"/>
      <c r="P52" s="7"/>
      <c r="Q52" s="7"/>
      <c r="R52" s="7"/>
      <c r="S52" s="7"/>
      <c r="T52" s="15"/>
      <c r="U52" s="15"/>
      <c r="V52" s="15"/>
      <c r="W52" s="15"/>
      <c r="X52" s="15"/>
      <c r="Y52" s="15"/>
      <c r="Z52" s="15"/>
    </row>
    <row r="53" ht="14.25" customHeight="1">
      <c r="A53" s="15"/>
      <c r="B53" s="15"/>
      <c r="C53" s="15"/>
      <c r="D53" s="7"/>
      <c r="E53" s="7"/>
      <c r="F53" s="7"/>
      <c r="G53" s="7"/>
      <c r="H53" s="7"/>
      <c r="I53" s="7"/>
      <c r="J53" s="7"/>
      <c r="K53" s="7"/>
      <c r="L53" s="7"/>
      <c r="M53" s="7"/>
      <c r="N53" s="7"/>
      <c r="O53" s="7"/>
      <c r="P53" s="7"/>
      <c r="Q53" s="7"/>
      <c r="R53" s="7"/>
      <c r="S53" s="7"/>
      <c r="T53" s="15"/>
      <c r="U53" s="15"/>
      <c r="V53" s="15"/>
      <c r="W53" s="15"/>
      <c r="X53" s="15"/>
      <c r="Y53" s="15"/>
      <c r="Z53" s="15"/>
    </row>
    <row r="54" ht="14.25" customHeight="1">
      <c r="A54" s="15"/>
      <c r="B54" s="15"/>
      <c r="C54" s="15"/>
      <c r="D54" s="7"/>
      <c r="E54" s="7"/>
      <c r="F54" s="7"/>
      <c r="G54" s="7"/>
      <c r="H54" s="7"/>
      <c r="I54" s="7"/>
      <c r="J54" s="7"/>
      <c r="K54" s="7"/>
      <c r="L54" s="7"/>
      <c r="M54" s="7"/>
      <c r="N54" s="7"/>
      <c r="O54" s="7"/>
      <c r="P54" s="7"/>
      <c r="Q54" s="7"/>
      <c r="R54" s="7"/>
      <c r="S54" s="7"/>
      <c r="T54" s="15"/>
      <c r="U54" s="15"/>
      <c r="V54" s="15"/>
      <c r="W54" s="15"/>
      <c r="X54" s="15"/>
      <c r="Y54" s="15"/>
      <c r="Z54" s="15"/>
    </row>
    <row r="55" ht="14.25" customHeight="1">
      <c r="A55" s="15"/>
      <c r="B55" s="15"/>
      <c r="C55" s="15"/>
      <c r="D55" s="7"/>
      <c r="E55" s="7"/>
      <c r="F55" s="7"/>
      <c r="G55" s="7"/>
      <c r="H55" s="7"/>
      <c r="I55" s="7"/>
      <c r="J55" s="7"/>
      <c r="K55" s="7"/>
      <c r="L55" s="7"/>
      <c r="M55" s="7"/>
      <c r="N55" s="7"/>
      <c r="O55" s="7"/>
      <c r="P55" s="7"/>
      <c r="Q55" s="7"/>
      <c r="R55" s="7"/>
      <c r="S55" s="7"/>
      <c r="T55" s="15"/>
      <c r="U55" s="15"/>
      <c r="V55" s="15"/>
      <c r="W55" s="15"/>
      <c r="X55" s="15"/>
      <c r="Y55" s="15"/>
      <c r="Z55" s="15"/>
    </row>
    <row r="56" ht="14.25" customHeight="1">
      <c r="A56" s="15"/>
      <c r="B56" s="15"/>
      <c r="C56" s="15"/>
      <c r="D56" s="7"/>
      <c r="E56" s="7"/>
      <c r="F56" s="7"/>
      <c r="G56" s="7"/>
      <c r="H56" s="7"/>
      <c r="I56" s="7"/>
      <c r="J56" s="7"/>
      <c r="K56" s="7"/>
      <c r="L56" s="7"/>
      <c r="M56" s="7"/>
      <c r="N56" s="7"/>
      <c r="O56" s="7"/>
      <c r="P56" s="7"/>
      <c r="Q56" s="7"/>
      <c r="R56" s="7"/>
      <c r="S56" s="7"/>
      <c r="T56" s="15"/>
      <c r="U56" s="15"/>
      <c r="V56" s="15"/>
      <c r="W56" s="15"/>
      <c r="X56" s="15"/>
      <c r="Y56" s="15"/>
      <c r="Z56" s="15"/>
    </row>
    <row r="57" ht="14.25" customHeight="1">
      <c r="A57" s="15"/>
      <c r="B57" s="15"/>
      <c r="C57" s="15"/>
      <c r="D57" s="7"/>
      <c r="E57" s="7"/>
      <c r="F57" s="7"/>
      <c r="G57" s="7"/>
      <c r="H57" s="7"/>
      <c r="I57" s="7"/>
      <c r="J57" s="7"/>
      <c r="K57" s="7"/>
      <c r="L57" s="7"/>
      <c r="M57" s="7"/>
      <c r="N57" s="7"/>
      <c r="O57" s="7"/>
      <c r="P57" s="7"/>
      <c r="Q57" s="7"/>
      <c r="R57" s="7"/>
      <c r="S57" s="7"/>
      <c r="T57" s="15"/>
      <c r="U57" s="15"/>
      <c r="V57" s="15"/>
      <c r="W57" s="15"/>
      <c r="X57" s="15"/>
      <c r="Y57" s="15"/>
      <c r="Z57" s="15"/>
    </row>
    <row r="58" ht="14.25" customHeight="1">
      <c r="A58" s="15"/>
      <c r="B58" s="15"/>
      <c r="C58" s="15"/>
      <c r="D58" s="7"/>
      <c r="E58" s="7"/>
      <c r="F58" s="7"/>
      <c r="G58" s="7"/>
      <c r="H58" s="7"/>
      <c r="I58" s="7"/>
      <c r="J58" s="7"/>
      <c r="K58" s="7"/>
      <c r="L58" s="7"/>
      <c r="M58" s="7"/>
      <c r="N58" s="7"/>
      <c r="O58" s="7"/>
      <c r="P58" s="7"/>
      <c r="Q58" s="7"/>
      <c r="R58" s="7"/>
      <c r="S58" s="7"/>
      <c r="T58" s="15"/>
      <c r="U58" s="15"/>
      <c r="V58" s="15"/>
      <c r="W58" s="15"/>
      <c r="X58" s="15"/>
      <c r="Y58" s="15"/>
      <c r="Z58" s="15"/>
    </row>
    <row r="59" ht="14.25" customHeight="1">
      <c r="A59" s="15"/>
      <c r="B59" s="15"/>
      <c r="C59" s="15"/>
      <c r="D59" s="7"/>
      <c r="E59" s="7"/>
      <c r="F59" s="7"/>
      <c r="G59" s="7"/>
      <c r="H59" s="7"/>
      <c r="I59" s="7"/>
      <c r="J59" s="7"/>
      <c r="K59" s="7"/>
      <c r="L59" s="7"/>
      <c r="M59" s="7"/>
      <c r="N59" s="7"/>
      <c r="O59" s="7"/>
      <c r="P59" s="7"/>
      <c r="Q59" s="7"/>
      <c r="R59" s="7"/>
      <c r="S59" s="7"/>
      <c r="T59" s="15"/>
      <c r="U59" s="15"/>
      <c r="V59" s="15"/>
      <c r="W59" s="15"/>
      <c r="X59" s="15"/>
      <c r="Y59" s="15"/>
      <c r="Z59" s="15"/>
    </row>
    <row r="60" ht="14.25" customHeight="1">
      <c r="A60" s="15"/>
      <c r="B60" s="15"/>
      <c r="C60" s="15"/>
      <c r="D60" s="7"/>
      <c r="E60" s="7"/>
      <c r="F60" s="7"/>
      <c r="G60" s="7"/>
      <c r="H60" s="7"/>
      <c r="I60" s="7"/>
      <c r="J60" s="7"/>
      <c r="K60" s="7"/>
      <c r="L60" s="7"/>
      <c r="M60" s="7"/>
      <c r="N60" s="7"/>
      <c r="O60" s="7"/>
      <c r="P60" s="7"/>
      <c r="Q60" s="7"/>
      <c r="R60" s="7"/>
      <c r="S60" s="7"/>
      <c r="T60" s="15"/>
      <c r="U60" s="15"/>
      <c r="V60" s="15"/>
      <c r="W60" s="15"/>
      <c r="X60" s="15"/>
      <c r="Y60" s="15"/>
      <c r="Z60" s="15"/>
    </row>
    <row r="61" ht="14.25" customHeight="1">
      <c r="A61" s="15"/>
      <c r="B61" s="15"/>
      <c r="C61" s="15"/>
      <c r="D61" s="7"/>
      <c r="E61" s="7"/>
      <c r="F61" s="7"/>
      <c r="G61" s="7"/>
      <c r="H61" s="7"/>
      <c r="I61" s="7"/>
      <c r="J61" s="7"/>
      <c r="K61" s="7"/>
      <c r="L61" s="7"/>
      <c r="M61" s="7"/>
      <c r="N61" s="7"/>
      <c r="O61" s="7"/>
      <c r="P61" s="7"/>
      <c r="Q61" s="7"/>
      <c r="R61" s="7"/>
      <c r="S61" s="7"/>
      <c r="T61" s="15"/>
      <c r="U61" s="15"/>
      <c r="V61" s="15"/>
      <c r="W61" s="15"/>
      <c r="X61" s="15"/>
      <c r="Y61" s="15"/>
      <c r="Z61" s="15"/>
    </row>
    <row r="62" ht="14.25" customHeight="1">
      <c r="A62" s="15"/>
      <c r="B62" s="15"/>
      <c r="C62" s="15"/>
      <c r="D62" s="7"/>
      <c r="E62" s="7"/>
      <c r="F62" s="7"/>
      <c r="G62" s="7"/>
      <c r="H62" s="7"/>
      <c r="I62" s="7"/>
      <c r="J62" s="7"/>
      <c r="K62" s="7"/>
      <c r="L62" s="7"/>
      <c r="M62" s="7"/>
      <c r="N62" s="7"/>
      <c r="O62" s="7"/>
      <c r="P62" s="7"/>
      <c r="Q62" s="7"/>
      <c r="R62" s="7"/>
      <c r="S62" s="7"/>
      <c r="T62" s="15"/>
      <c r="U62" s="15"/>
      <c r="V62" s="15"/>
      <c r="W62" s="15"/>
      <c r="X62" s="15"/>
      <c r="Y62" s="15"/>
      <c r="Z62" s="15"/>
    </row>
    <row r="63" ht="14.25" customHeight="1">
      <c r="A63" s="15"/>
      <c r="B63" s="15"/>
      <c r="C63" s="15"/>
      <c r="D63" s="7"/>
      <c r="E63" s="7"/>
      <c r="F63" s="7"/>
      <c r="G63" s="7"/>
      <c r="H63" s="7"/>
      <c r="I63" s="7"/>
      <c r="J63" s="7"/>
      <c r="K63" s="7"/>
      <c r="L63" s="7"/>
      <c r="M63" s="7"/>
      <c r="N63" s="7"/>
      <c r="O63" s="7"/>
      <c r="P63" s="7"/>
      <c r="Q63" s="7"/>
      <c r="R63" s="7"/>
      <c r="S63" s="7"/>
      <c r="T63" s="15"/>
      <c r="U63" s="15"/>
      <c r="V63" s="15"/>
      <c r="W63" s="15"/>
      <c r="X63" s="15"/>
      <c r="Y63" s="15"/>
      <c r="Z63" s="15"/>
    </row>
    <row r="64" ht="14.25" customHeight="1">
      <c r="A64" s="15"/>
      <c r="B64" s="15"/>
      <c r="C64" s="15"/>
      <c r="D64" s="7"/>
      <c r="E64" s="7"/>
      <c r="F64" s="7"/>
      <c r="G64" s="7"/>
      <c r="H64" s="7"/>
      <c r="I64" s="7"/>
      <c r="J64" s="7"/>
      <c r="K64" s="7"/>
      <c r="L64" s="7"/>
      <c r="M64" s="7"/>
      <c r="N64" s="7"/>
      <c r="O64" s="7"/>
      <c r="P64" s="7"/>
      <c r="Q64" s="7"/>
      <c r="R64" s="7"/>
      <c r="S64" s="7"/>
      <c r="T64" s="15"/>
      <c r="U64" s="15"/>
      <c r="V64" s="15"/>
      <c r="W64" s="15"/>
      <c r="X64" s="15"/>
      <c r="Y64" s="15"/>
      <c r="Z64" s="15"/>
    </row>
    <row r="65" ht="14.25" customHeight="1">
      <c r="A65" s="15"/>
      <c r="B65" s="15"/>
      <c r="C65" s="15"/>
      <c r="D65" s="7"/>
      <c r="E65" s="7"/>
      <c r="F65" s="7"/>
      <c r="G65" s="7"/>
      <c r="H65" s="7"/>
      <c r="I65" s="7"/>
      <c r="J65" s="7"/>
      <c r="K65" s="7"/>
      <c r="L65" s="7"/>
      <c r="M65" s="7"/>
      <c r="N65" s="7"/>
      <c r="O65" s="7"/>
      <c r="P65" s="7"/>
      <c r="Q65" s="7"/>
      <c r="R65" s="7"/>
      <c r="S65" s="7"/>
      <c r="T65" s="15"/>
      <c r="U65" s="15"/>
      <c r="V65" s="15"/>
      <c r="W65" s="15"/>
      <c r="X65" s="15"/>
      <c r="Y65" s="15"/>
      <c r="Z65" s="15"/>
    </row>
    <row r="66" ht="14.25" customHeight="1">
      <c r="A66" s="15"/>
      <c r="B66" s="15"/>
      <c r="C66" s="15"/>
      <c r="D66" s="7"/>
      <c r="E66" s="7"/>
      <c r="F66" s="7"/>
      <c r="G66" s="7"/>
      <c r="H66" s="7"/>
      <c r="I66" s="7"/>
      <c r="J66" s="7"/>
      <c r="K66" s="7"/>
      <c r="L66" s="7"/>
      <c r="M66" s="7"/>
      <c r="N66" s="7"/>
      <c r="O66" s="7"/>
      <c r="P66" s="7"/>
      <c r="Q66" s="7"/>
      <c r="R66" s="7"/>
      <c r="S66" s="7"/>
      <c r="T66" s="15"/>
      <c r="U66" s="15"/>
      <c r="V66" s="15"/>
      <c r="W66" s="15"/>
      <c r="X66" s="15"/>
      <c r="Y66" s="15"/>
      <c r="Z66" s="15"/>
    </row>
    <row r="67" ht="14.25" customHeight="1">
      <c r="A67" s="15"/>
      <c r="B67" s="15"/>
      <c r="C67" s="15"/>
      <c r="D67" s="7"/>
      <c r="E67" s="7"/>
      <c r="F67" s="7"/>
      <c r="G67" s="7"/>
      <c r="H67" s="7"/>
      <c r="I67" s="7"/>
      <c r="J67" s="7"/>
      <c r="K67" s="7"/>
      <c r="L67" s="7"/>
      <c r="M67" s="7"/>
      <c r="N67" s="7"/>
      <c r="O67" s="7"/>
      <c r="P67" s="7"/>
      <c r="Q67" s="7"/>
      <c r="R67" s="7"/>
      <c r="S67" s="7"/>
      <c r="T67" s="15"/>
      <c r="U67" s="15"/>
      <c r="V67" s="15"/>
      <c r="W67" s="15"/>
      <c r="X67" s="15"/>
      <c r="Y67" s="15"/>
      <c r="Z67" s="15"/>
    </row>
    <row r="68" ht="14.25" customHeight="1">
      <c r="A68" s="15"/>
      <c r="B68" s="15"/>
      <c r="C68" s="15"/>
      <c r="D68" s="7"/>
      <c r="E68" s="7"/>
      <c r="F68" s="7"/>
      <c r="G68" s="7"/>
      <c r="H68" s="7"/>
      <c r="I68" s="7"/>
      <c r="J68" s="7"/>
      <c r="K68" s="7"/>
      <c r="L68" s="7"/>
      <c r="M68" s="7"/>
      <c r="N68" s="7"/>
      <c r="O68" s="7"/>
      <c r="P68" s="7"/>
      <c r="Q68" s="7"/>
      <c r="R68" s="7"/>
      <c r="S68" s="7"/>
      <c r="T68" s="15"/>
      <c r="U68" s="15"/>
      <c r="V68" s="15"/>
      <c r="W68" s="15"/>
      <c r="X68" s="15"/>
      <c r="Y68" s="15"/>
      <c r="Z68" s="15"/>
    </row>
    <row r="69" ht="14.25" customHeight="1">
      <c r="A69" s="15"/>
      <c r="B69" s="15"/>
      <c r="C69" s="15"/>
      <c r="D69" s="7"/>
      <c r="E69" s="7"/>
      <c r="F69" s="7"/>
      <c r="G69" s="7"/>
      <c r="H69" s="7"/>
      <c r="I69" s="7"/>
      <c r="J69" s="7"/>
      <c r="K69" s="7"/>
      <c r="L69" s="7"/>
      <c r="M69" s="7"/>
      <c r="N69" s="7"/>
      <c r="O69" s="7"/>
      <c r="P69" s="7"/>
      <c r="Q69" s="7"/>
      <c r="R69" s="7"/>
      <c r="S69" s="7"/>
      <c r="T69" s="15"/>
      <c r="U69" s="15"/>
      <c r="V69" s="15"/>
      <c r="W69" s="15"/>
      <c r="X69" s="15"/>
      <c r="Y69" s="15"/>
      <c r="Z69" s="15"/>
    </row>
    <row r="70" ht="14.25" customHeight="1">
      <c r="A70" s="15"/>
      <c r="B70" s="15"/>
      <c r="C70" s="15"/>
      <c r="D70" s="7"/>
      <c r="E70" s="7"/>
      <c r="F70" s="7"/>
      <c r="G70" s="7"/>
      <c r="H70" s="7"/>
      <c r="I70" s="7"/>
      <c r="J70" s="7"/>
      <c r="K70" s="7"/>
      <c r="L70" s="7"/>
      <c r="M70" s="7"/>
      <c r="N70" s="7"/>
      <c r="O70" s="7"/>
      <c r="P70" s="7"/>
      <c r="Q70" s="7"/>
      <c r="R70" s="7"/>
      <c r="S70" s="7"/>
      <c r="T70" s="15"/>
      <c r="U70" s="15"/>
      <c r="V70" s="15"/>
      <c r="W70" s="15"/>
      <c r="X70" s="15"/>
      <c r="Y70" s="15"/>
      <c r="Z70" s="15"/>
    </row>
    <row r="71" ht="14.25" customHeight="1">
      <c r="A71" s="15"/>
      <c r="B71" s="15"/>
      <c r="C71" s="15"/>
      <c r="D71" s="7"/>
      <c r="E71" s="7"/>
      <c r="F71" s="7"/>
      <c r="G71" s="7"/>
      <c r="H71" s="7"/>
      <c r="I71" s="7"/>
      <c r="J71" s="7"/>
      <c r="K71" s="7"/>
      <c r="L71" s="7"/>
      <c r="M71" s="7"/>
      <c r="N71" s="7"/>
      <c r="O71" s="7"/>
      <c r="P71" s="7"/>
      <c r="Q71" s="7"/>
      <c r="R71" s="7"/>
      <c r="S71" s="7"/>
      <c r="T71" s="15"/>
      <c r="U71" s="15"/>
      <c r="V71" s="15"/>
      <c r="W71" s="15"/>
      <c r="X71" s="15"/>
      <c r="Y71" s="15"/>
      <c r="Z71" s="15"/>
    </row>
    <row r="72" ht="14.25" customHeight="1">
      <c r="A72" s="15"/>
      <c r="B72" s="15"/>
      <c r="C72" s="15"/>
      <c r="D72" s="7"/>
      <c r="E72" s="7"/>
      <c r="F72" s="7"/>
      <c r="G72" s="7"/>
      <c r="H72" s="7"/>
      <c r="I72" s="7"/>
      <c r="J72" s="7"/>
      <c r="K72" s="7"/>
      <c r="L72" s="7"/>
      <c r="M72" s="7"/>
      <c r="N72" s="7"/>
      <c r="O72" s="7"/>
      <c r="P72" s="7"/>
      <c r="Q72" s="7"/>
      <c r="R72" s="7"/>
      <c r="S72" s="7"/>
      <c r="T72" s="15"/>
      <c r="U72" s="15"/>
      <c r="V72" s="15"/>
      <c r="W72" s="15"/>
      <c r="X72" s="15"/>
      <c r="Y72" s="15"/>
      <c r="Z72" s="15"/>
    </row>
    <row r="73" ht="14.25" customHeight="1">
      <c r="A73" s="15"/>
      <c r="B73" s="15"/>
      <c r="C73" s="15"/>
      <c r="D73" s="7"/>
      <c r="E73" s="7"/>
      <c r="F73" s="7"/>
      <c r="G73" s="7"/>
      <c r="H73" s="7"/>
      <c r="I73" s="7"/>
      <c r="J73" s="7"/>
      <c r="K73" s="7"/>
      <c r="L73" s="7"/>
      <c r="M73" s="7"/>
      <c r="N73" s="7"/>
      <c r="O73" s="7"/>
      <c r="P73" s="7"/>
      <c r="Q73" s="7"/>
      <c r="R73" s="7"/>
      <c r="S73" s="7"/>
      <c r="T73" s="15"/>
      <c r="U73" s="15"/>
      <c r="V73" s="15"/>
      <c r="W73" s="15"/>
      <c r="X73" s="15"/>
      <c r="Y73" s="15"/>
      <c r="Z73" s="15"/>
    </row>
    <row r="74" ht="14.25" customHeight="1">
      <c r="A74" s="15"/>
      <c r="B74" s="15"/>
      <c r="C74" s="15"/>
      <c r="D74" s="7"/>
      <c r="E74" s="7"/>
      <c r="F74" s="7"/>
      <c r="G74" s="7"/>
      <c r="H74" s="7"/>
      <c r="I74" s="7"/>
      <c r="J74" s="7"/>
      <c r="K74" s="7"/>
      <c r="L74" s="7"/>
      <c r="M74" s="7"/>
      <c r="N74" s="7"/>
      <c r="O74" s="7"/>
      <c r="P74" s="7"/>
      <c r="Q74" s="7"/>
      <c r="R74" s="7"/>
      <c r="S74" s="7"/>
      <c r="T74" s="15"/>
      <c r="U74" s="15"/>
      <c r="V74" s="15"/>
      <c r="W74" s="15"/>
      <c r="X74" s="15"/>
      <c r="Y74" s="15"/>
      <c r="Z74" s="15"/>
    </row>
    <row r="75" ht="14.25" customHeight="1">
      <c r="A75" s="15"/>
      <c r="B75" s="15"/>
      <c r="C75" s="15"/>
      <c r="D75" s="7"/>
      <c r="E75" s="7"/>
      <c r="F75" s="7"/>
      <c r="G75" s="7"/>
      <c r="H75" s="7"/>
      <c r="I75" s="7"/>
      <c r="J75" s="7"/>
      <c r="K75" s="7"/>
      <c r="L75" s="7"/>
      <c r="M75" s="7"/>
      <c r="N75" s="7"/>
      <c r="O75" s="7"/>
      <c r="P75" s="7"/>
      <c r="Q75" s="7"/>
      <c r="R75" s="7"/>
      <c r="S75" s="7"/>
      <c r="T75" s="15"/>
      <c r="U75" s="15"/>
      <c r="V75" s="15"/>
      <c r="W75" s="15"/>
      <c r="X75" s="15"/>
      <c r="Y75" s="15"/>
      <c r="Z75" s="15"/>
    </row>
    <row r="76" ht="14.25" customHeight="1">
      <c r="A76" s="15"/>
      <c r="B76" s="15"/>
      <c r="C76" s="15"/>
      <c r="D76" s="7"/>
      <c r="E76" s="7"/>
      <c r="F76" s="7"/>
      <c r="G76" s="7"/>
      <c r="H76" s="7"/>
      <c r="I76" s="7"/>
      <c r="J76" s="7"/>
      <c r="K76" s="7"/>
      <c r="L76" s="7"/>
      <c r="M76" s="7"/>
      <c r="N76" s="7"/>
      <c r="O76" s="7"/>
      <c r="P76" s="7"/>
      <c r="Q76" s="7"/>
      <c r="R76" s="7"/>
      <c r="S76" s="7"/>
      <c r="T76" s="15"/>
      <c r="U76" s="15"/>
      <c r="V76" s="15"/>
      <c r="W76" s="15"/>
      <c r="X76" s="15"/>
      <c r="Y76" s="15"/>
      <c r="Z76" s="15"/>
    </row>
    <row r="77" ht="14.25" customHeight="1">
      <c r="A77" s="15"/>
      <c r="B77" s="15"/>
      <c r="C77" s="15"/>
      <c r="D77" s="7"/>
      <c r="E77" s="7"/>
      <c r="F77" s="7"/>
      <c r="G77" s="7"/>
      <c r="H77" s="7"/>
      <c r="I77" s="7"/>
      <c r="J77" s="7"/>
      <c r="K77" s="7"/>
      <c r="L77" s="7"/>
      <c r="M77" s="7"/>
      <c r="N77" s="7"/>
      <c r="O77" s="7"/>
      <c r="P77" s="7"/>
      <c r="Q77" s="7"/>
      <c r="R77" s="7"/>
      <c r="S77" s="7"/>
      <c r="T77" s="15"/>
      <c r="U77" s="15"/>
      <c r="V77" s="15"/>
      <c r="W77" s="15"/>
      <c r="X77" s="15"/>
      <c r="Y77" s="15"/>
      <c r="Z77" s="15"/>
    </row>
    <row r="78" ht="14.25" customHeight="1">
      <c r="A78" s="15"/>
      <c r="B78" s="15"/>
      <c r="C78" s="15"/>
      <c r="D78" s="7"/>
      <c r="E78" s="7"/>
      <c r="F78" s="7"/>
      <c r="G78" s="7"/>
      <c r="H78" s="7"/>
      <c r="I78" s="7"/>
      <c r="J78" s="7"/>
      <c r="K78" s="7"/>
      <c r="L78" s="7"/>
      <c r="M78" s="7"/>
      <c r="N78" s="7"/>
      <c r="O78" s="7"/>
      <c r="P78" s="7"/>
      <c r="Q78" s="7"/>
      <c r="R78" s="7"/>
      <c r="S78" s="7"/>
      <c r="T78" s="15"/>
      <c r="U78" s="15"/>
      <c r="V78" s="15"/>
      <c r="W78" s="15"/>
      <c r="X78" s="15"/>
      <c r="Y78" s="15"/>
      <c r="Z78" s="15"/>
    </row>
    <row r="79" ht="14.25" customHeight="1">
      <c r="A79" s="15"/>
      <c r="B79" s="15"/>
      <c r="C79" s="15"/>
      <c r="D79" s="7"/>
      <c r="E79" s="7"/>
      <c r="F79" s="7"/>
      <c r="G79" s="7"/>
      <c r="H79" s="7"/>
      <c r="I79" s="7"/>
      <c r="J79" s="7"/>
      <c r="K79" s="7"/>
      <c r="L79" s="7"/>
      <c r="M79" s="7"/>
      <c r="N79" s="7"/>
      <c r="O79" s="7"/>
      <c r="P79" s="7"/>
      <c r="Q79" s="7"/>
      <c r="R79" s="7"/>
      <c r="S79" s="7"/>
      <c r="T79" s="15"/>
      <c r="U79" s="15"/>
      <c r="V79" s="15"/>
      <c r="W79" s="15"/>
      <c r="X79" s="15"/>
      <c r="Y79" s="15"/>
      <c r="Z79" s="15"/>
    </row>
    <row r="80" ht="14.25" customHeight="1">
      <c r="A80" s="15"/>
      <c r="B80" s="15"/>
      <c r="C80" s="15"/>
      <c r="D80" s="7"/>
      <c r="E80" s="7"/>
      <c r="F80" s="7"/>
      <c r="G80" s="7"/>
      <c r="H80" s="7"/>
      <c r="I80" s="7"/>
      <c r="J80" s="7"/>
      <c r="K80" s="7"/>
      <c r="L80" s="7"/>
      <c r="M80" s="7"/>
      <c r="N80" s="7"/>
      <c r="O80" s="7"/>
      <c r="P80" s="7"/>
      <c r="Q80" s="7"/>
      <c r="R80" s="7"/>
      <c r="S80" s="7"/>
      <c r="T80" s="15"/>
      <c r="U80" s="15"/>
      <c r="V80" s="15"/>
      <c r="W80" s="15"/>
      <c r="X80" s="15"/>
      <c r="Y80" s="15"/>
      <c r="Z80" s="15"/>
    </row>
    <row r="81" ht="14.25" customHeight="1">
      <c r="A81" s="15"/>
      <c r="B81" s="15"/>
      <c r="C81" s="15"/>
      <c r="D81" s="7"/>
      <c r="E81" s="7"/>
      <c r="F81" s="7"/>
      <c r="G81" s="7"/>
      <c r="H81" s="7"/>
      <c r="I81" s="7"/>
      <c r="J81" s="7"/>
      <c r="K81" s="7"/>
      <c r="L81" s="7"/>
      <c r="M81" s="7"/>
      <c r="N81" s="7"/>
      <c r="O81" s="7"/>
      <c r="P81" s="7"/>
      <c r="Q81" s="7"/>
      <c r="R81" s="7"/>
      <c r="S81" s="7"/>
      <c r="T81" s="15"/>
      <c r="U81" s="15"/>
      <c r="V81" s="15"/>
      <c r="W81" s="15"/>
      <c r="X81" s="15"/>
      <c r="Y81" s="15"/>
      <c r="Z81" s="15"/>
    </row>
    <row r="82" ht="14.25" customHeight="1">
      <c r="A82" s="15"/>
      <c r="B82" s="15"/>
      <c r="C82" s="15"/>
      <c r="D82" s="7"/>
      <c r="E82" s="7"/>
      <c r="F82" s="7"/>
      <c r="G82" s="7"/>
      <c r="H82" s="7"/>
      <c r="I82" s="7"/>
      <c r="J82" s="7"/>
      <c r="K82" s="7"/>
      <c r="L82" s="7"/>
      <c r="M82" s="7"/>
      <c r="N82" s="7"/>
      <c r="O82" s="7"/>
      <c r="P82" s="7"/>
      <c r="Q82" s="7"/>
      <c r="R82" s="7"/>
      <c r="S82" s="7"/>
      <c r="T82" s="15"/>
      <c r="U82" s="15"/>
      <c r="V82" s="15"/>
      <c r="W82" s="15"/>
      <c r="X82" s="15"/>
      <c r="Y82" s="15"/>
      <c r="Z82" s="15"/>
    </row>
    <row r="83" ht="14.25" customHeight="1">
      <c r="A83" s="15"/>
      <c r="B83" s="15"/>
      <c r="C83" s="15"/>
      <c r="D83" s="7"/>
      <c r="E83" s="7"/>
      <c r="F83" s="7"/>
      <c r="G83" s="7"/>
      <c r="H83" s="7"/>
      <c r="I83" s="7"/>
      <c r="J83" s="7"/>
      <c r="K83" s="7"/>
      <c r="L83" s="7"/>
      <c r="M83" s="7"/>
      <c r="N83" s="7"/>
      <c r="O83" s="7"/>
      <c r="P83" s="7"/>
      <c r="Q83" s="7"/>
      <c r="R83" s="7"/>
      <c r="S83" s="7"/>
      <c r="T83" s="15"/>
      <c r="U83" s="15"/>
      <c r="V83" s="15"/>
      <c r="W83" s="15"/>
      <c r="X83" s="15"/>
      <c r="Y83" s="15"/>
      <c r="Z83" s="15"/>
    </row>
    <row r="84" ht="14.25" customHeight="1">
      <c r="A84" s="15"/>
      <c r="B84" s="15"/>
      <c r="C84" s="15"/>
      <c r="D84" s="7"/>
      <c r="E84" s="7"/>
      <c r="F84" s="7"/>
      <c r="G84" s="7"/>
      <c r="H84" s="7"/>
      <c r="I84" s="7"/>
      <c r="J84" s="7"/>
      <c r="K84" s="7"/>
      <c r="L84" s="7"/>
      <c r="M84" s="7"/>
      <c r="N84" s="7"/>
      <c r="O84" s="7"/>
      <c r="P84" s="7"/>
      <c r="Q84" s="7"/>
      <c r="R84" s="7"/>
      <c r="S84" s="7"/>
      <c r="T84" s="15"/>
      <c r="U84" s="15"/>
      <c r="V84" s="15"/>
      <c r="W84" s="15"/>
      <c r="X84" s="15"/>
      <c r="Y84" s="15"/>
      <c r="Z84" s="15"/>
    </row>
    <row r="85" ht="14.25" customHeight="1">
      <c r="A85" s="15"/>
      <c r="B85" s="15"/>
      <c r="C85" s="15"/>
      <c r="D85" s="7"/>
      <c r="E85" s="7"/>
      <c r="F85" s="7"/>
      <c r="G85" s="7"/>
      <c r="H85" s="7"/>
      <c r="I85" s="7"/>
      <c r="J85" s="7"/>
      <c r="K85" s="7"/>
      <c r="L85" s="7"/>
      <c r="M85" s="7"/>
      <c r="N85" s="7"/>
      <c r="O85" s="7"/>
      <c r="P85" s="7"/>
      <c r="Q85" s="7"/>
      <c r="R85" s="7"/>
      <c r="S85" s="7"/>
      <c r="T85" s="15"/>
      <c r="U85" s="15"/>
      <c r="V85" s="15"/>
      <c r="W85" s="15"/>
      <c r="X85" s="15"/>
      <c r="Y85" s="15"/>
      <c r="Z85" s="15"/>
    </row>
    <row r="86" ht="14.25" customHeight="1">
      <c r="A86" s="15"/>
      <c r="B86" s="15"/>
      <c r="C86" s="15"/>
      <c r="D86" s="7"/>
      <c r="E86" s="7"/>
      <c r="F86" s="7"/>
      <c r="G86" s="7"/>
      <c r="H86" s="7"/>
      <c r="I86" s="7"/>
      <c r="J86" s="7"/>
      <c r="K86" s="7"/>
      <c r="L86" s="7"/>
      <c r="M86" s="7"/>
      <c r="N86" s="7"/>
      <c r="O86" s="7"/>
      <c r="P86" s="7"/>
      <c r="Q86" s="7"/>
      <c r="R86" s="7"/>
      <c r="S86" s="7"/>
      <c r="T86" s="15"/>
      <c r="U86" s="15"/>
      <c r="V86" s="15"/>
      <c r="W86" s="15"/>
      <c r="X86" s="15"/>
      <c r="Y86" s="15"/>
      <c r="Z86" s="15"/>
    </row>
    <row r="87" ht="14.25" customHeight="1">
      <c r="A87" s="15"/>
      <c r="B87" s="15"/>
      <c r="C87" s="15"/>
      <c r="D87" s="7"/>
      <c r="E87" s="7"/>
      <c r="F87" s="7"/>
      <c r="G87" s="7"/>
      <c r="H87" s="7"/>
      <c r="I87" s="7"/>
      <c r="J87" s="7"/>
      <c r="K87" s="7"/>
      <c r="L87" s="7"/>
      <c r="M87" s="7"/>
      <c r="N87" s="7"/>
      <c r="O87" s="7"/>
      <c r="P87" s="7"/>
      <c r="Q87" s="7"/>
      <c r="R87" s="7"/>
      <c r="S87" s="7"/>
      <c r="T87" s="15"/>
      <c r="U87" s="15"/>
      <c r="V87" s="15"/>
      <c r="W87" s="15"/>
      <c r="X87" s="15"/>
      <c r="Y87" s="15"/>
      <c r="Z87" s="15"/>
    </row>
    <row r="88" ht="14.25" customHeight="1">
      <c r="A88" s="15"/>
      <c r="B88" s="15"/>
      <c r="C88" s="15"/>
      <c r="D88" s="7"/>
      <c r="E88" s="7"/>
      <c r="F88" s="7"/>
      <c r="G88" s="7"/>
      <c r="H88" s="7"/>
      <c r="I88" s="7"/>
      <c r="J88" s="7"/>
      <c r="K88" s="7"/>
      <c r="L88" s="7"/>
      <c r="M88" s="7"/>
      <c r="N88" s="7"/>
      <c r="O88" s="7"/>
      <c r="P88" s="7"/>
      <c r="Q88" s="7"/>
      <c r="R88" s="7"/>
      <c r="S88" s="7"/>
      <c r="T88" s="15"/>
      <c r="U88" s="15"/>
      <c r="V88" s="15"/>
      <c r="W88" s="15"/>
      <c r="X88" s="15"/>
      <c r="Y88" s="15"/>
      <c r="Z88" s="15"/>
    </row>
    <row r="89" ht="14.25" customHeight="1">
      <c r="A89" s="15"/>
      <c r="B89" s="15"/>
      <c r="C89" s="15"/>
      <c r="D89" s="7"/>
      <c r="E89" s="7"/>
      <c r="F89" s="7"/>
      <c r="G89" s="7"/>
      <c r="H89" s="7"/>
      <c r="I89" s="7"/>
      <c r="J89" s="7"/>
      <c r="K89" s="7"/>
      <c r="L89" s="7"/>
      <c r="M89" s="7"/>
      <c r="N89" s="7"/>
      <c r="O89" s="7"/>
      <c r="P89" s="7"/>
      <c r="Q89" s="7"/>
      <c r="R89" s="7"/>
      <c r="S89" s="7"/>
      <c r="T89" s="15"/>
      <c r="U89" s="15"/>
      <c r="V89" s="15"/>
      <c r="W89" s="15"/>
      <c r="X89" s="15"/>
      <c r="Y89" s="15"/>
      <c r="Z89" s="15"/>
    </row>
    <row r="90" ht="14.25" customHeight="1">
      <c r="A90" s="15"/>
      <c r="B90" s="15"/>
      <c r="C90" s="15"/>
      <c r="D90" s="7"/>
      <c r="E90" s="7"/>
      <c r="F90" s="7"/>
      <c r="G90" s="7"/>
      <c r="H90" s="7"/>
      <c r="I90" s="7"/>
      <c r="J90" s="7"/>
      <c r="K90" s="7"/>
      <c r="L90" s="7"/>
      <c r="M90" s="7"/>
      <c r="N90" s="7"/>
      <c r="O90" s="7"/>
      <c r="P90" s="7"/>
      <c r="Q90" s="7"/>
      <c r="R90" s="7"/>
      <c r="S90" s="7"/>
      <c r="T90" s="15"/>
      <c r="U90" s="15"/>
      <c r="V90" s="15"/>
      <c r="W90" s="15"/>
      <c r="X90" s="15"/>
      <c r="Y90" s="15"/>
      <c r="Z90" s="15"/>
    </row>
    <row r="91" ht="14.25" customHeight="1">
      <c r="A91" s="15"/>
      <c r="B91" s="15"/>
      <c r="C91" s="15"/>
      <c r="D91" s="7"/>
      <c r="E91" s="7"/>
      <c r="F91" s="7"/>
      <c r="G91" s="7"/>
      <c r="H91" s="7"/>
      <c r="I91" s="7"/>
      <c r="J91" s="7"/>
      <c r="K91" s="7"/>
      <c r="L91" s="7"/>
      <c r="M91" s="7"/>
      <c r="N91" s="7"/>
      <c r="O91" s="7"/>
      <c r="P91" s="7"/>
      <c r="Q91" s="7"/>
      <c r="R91" s="7"/>
      <c r="S91" s="7"/>
      <c r="T91" s="15"/>
      <c r="U91" s="15"/>
      <c r="V91" s="15"/>
      <c r="W91" s="15"/>
      <c r="X91" s="15"/>
      <c r="Y91" s="15"/>
      <c r="Z91" s="15"/>
    </row>
    <row r="92" ht="14.25" customHeight="1">
      <c r="A92" s="15"/>
      <c r="B92" s="15"/>
      <c r="C92" s="15"/>
      <c r="D92" s="7"/>
      <c r="E92" s="7"/>
      <c r="F92" s="7"/>
      <c r="G92" s="7"/>
      <c r="H92" s="7"/>
      <c r="I92" s="7"/>
      <c r="J92" s="7"/>
      <c r="K92" s="7"/>
      <c r="L92" s="7"/>
      <c r="M92" s="7"/>
      <c r="N92" s="7"/>
      <c r="O92" s="7"/>
      <c r="P92" s="7"/>
      <c r="Q92" s="7"/>
      <c r="R92" s="7"/>
      <c r="S92" s="7"/>
      <c r="T92" s="15"/>
      <c r="U92" s="15"/>
      <c r="V92" s="15"/>
      <c r="W92" s="15"/>
      <c r="X92" s="15"/>
      <c r="Y92" s="15"/>
      <c r="Z92" s="15"/>
    </row>
    <row r="93" ht="14.25" customHeight="1">
      <c r="A93" s="15"/>
      <c r="B93" s="15"/>
      <c r="C93" s="15"/>
      <c r="D93" s="7"/>
      <c r="E93" s="7"/>
      <c r="F93" s="7"/>
      <c r="G93" s="7"/>
      <c r="H93" s="7"/>
      <c r="I93" s="7"/>
      <c r="J93" s="7"/>
      <c r="K93" s="7"/>
      <c r="L93" s="7"/>
      <c r="M93" s="7"/>
      <c r="N93" s="7"/>
      <c r="O93" s="7"/>
      <c r="P93" s="7"/>
      <c r="Q93" s="7"/>
      <c r="R93" s="7"/>
      <c r="S93" s="7"/>
      <c r="T93" s="15"/>
      <c r="U93" s="15"/>
      <c r="V93" s="15"/>
      <c r="W93" s="15"/>
      <c r="X93" s="15"/>
      <c r="Y93" s="15"/>
      <c r="Z93" s="15"/>
    </row>
    <row r="94" ht="14.25" customHeight="1">
      <c r="A94" s="15"/>
      <c r="B94" s="15"/>
      <c r="C94" s="15"/>
      <c r="D94" s="7"/>
      <c r="E94" s="7"/>
      <c r="F94" s="7"/>
      <c r="G94" s="7"/>
      <c r="H94" s="7"/>
      <c r="I94" s="7"/>
      <c r="J94" s="7"/>
      <c r="K94" s="7"/>
      <c r="L94" s="7"/>
      <c r="M94" s="7"/>
      <c r="N94" s="7"/>
      <c r="O94" s="7"/>
      <c r="P94" s="7"/>
      <c r="Q94" s="7"/>
      <c r="R94" s="7"/>
      <c r="S94" s="7"/>
      <c r="T94" s="15"/>
      <c r="U94" s="15"/>
      <c r="V94" s="15"/>
      <c r="W94" s="15"/>
      <c r="X94" s="15"/>
      <c r="Y94" s="15"/>
      <c r="Z94" s="15"/>
    </row>
    <row r="95" ht="14.25" customHeight="1">
      <c r="A95" s="15"/>
      <c r="B95" s="15"/>
      <c r="C95" s="15"/>
      <c r="D95" s="7"/>
      <c r="E95" s="7"/>
      <c r="F95" s="7"/>
      <c r="G95" s="7"/>
      <c r="H95" s="7"/>
      <c r="I95" s="7"/>
      <c r="J95" s="7"/>
      <c r="K95" s="7"/>
      <c r="L95" s="7"/>
      <c r="M95" s="7"/>
      <c r="N95" s="7"/>
      <c r="O95" s="7"/>
      <c r="P95" s="7"/>
      <c r="Q95" s="7"/>
      <c r="R95" s="7"/>
      <c r="S95" s="7"/>
      <c r="T95" s="15"/>
      <c r="U95" s="15"/>
      <c r="V95" s="15"/>
      <c r="W95" s="15"/>
      <c r="X95" s="15"/>
      <c r="Y95" s="15"/>
      <c r="Z95" s="15"/>
    </row>
    <row r="96" ht="14.25" customHeight="1">
      <c r="A96" s="15"/>
      <c r="B96" s="15"/>
      <c r="C96" s="15"/>
      <c r="D96" s="7"/>
      <c r="E96" s="7"/>
      <c r="F96" s="7"/>
      <c r="G96" s="7"/>
      <c r="H96" s="7"/>
      <c r="I96" s="7"/>
      <c r="J96" s="7"/>
      <c r="K96" s="7"/>
      <c r="L96" s="7"/>
      <c r="M96" s="7"/>
      <c r="N96" s="7"/>
      <c r="O96" s="7"/>
      <c r="P96" s="7"/>
      <c r="Q96" s="7"/>
      <c r="R96" s="7"/>
      <c r="S96" s="7"/>
      <c r="T96" s="15"/>
      <c r="U96" s="15"/>
      <c r="V96" s="15"/>
      <c r="W96" s="15"/>
      <c r="X96" s="15"/>
      <c r="Y96" s="15"/>
      <c r="Z96" s="15"/>
    </row>
    <row r="97" ht="14.25" customHeight="1">
      <c r="A97" s="15"/>
      <c r="B97" s="15"/>
      <c r="C97" s="15"/>
      <c r="D97" s="7"/>
      <c r="E97" s="7"/>
      <c r="F97" s="7"/>
      <c r="G97" s="7"/>
      <c r="H97" s="7"/>
      <c r="I97" s="7"/>
      <c r="J97" s="7"/>
      <c r="K97" s="7"/>
      <c r="L97" s="7"/>
      <c r="M97" s="7"/>
      <c r="N97" s="7"/>
      <c r="O97" s="7"/>
      <c r="P97" s="7"/>
      <c r="Q97" s="7"/>
      <c r="R97" s="7"/>
      <c r="S97" s="7"/>
      <c r="T97" s="15"/>
      <c r="U97" s="15"/>
      <c r="V97" s="15"/>
      <c r="W97" s="15"/>
      <c r="X97" s="15"/>
      <c r="Y97" s="15"/>
      <c r="Z97" s="15"/>
    </row>
    <row r="98" ht="14.25" customHeight="1">
      <c r="A98" s="15"/>
      <c r="B98" s="15"/>
      <c r="C98" s="15"/>
      <c r="D98" s="7"/>
      <c r="E98" s="7"/>
      <c r="F98" s="7"/>
      <c r="G98" s="7"/>
      <c r="H98" s="7"/>
      <c r="I98" s="7"/>
      <c r="J98" s="7"/>
      <c r="K98" s="7"/>
      <c r="L98" s="7"/>
      <c r="M98" s="7"/>
      <c r="N98" s="7"/>
      <c r="O98" s="7"/>
      <c r="P98" s="7"/>
      <c r="Q98" s="7"/>
      <c r="R98" s="7"/>
      <c r="S98" s="7"/>
      <c r="T98" s="15"/>
      <c r="U98" s="15"/>
      <c r="V98" s="15"/>
      <c r="W98" s="15"/>
      <c r="X98" s="15"/>
      <c r="Y98" s="15"/>
      <c r="Z98" s="15"/>
    </row>
    <row r="99" ht="14.25" customHeight="1">
      <c r="A99" s="15"/>
      <c r="B99" s="15"/>
      <c r="C99" s="15"/>
      <c r="D99" s="7"/>
      <c r="E99" s="7"/>
      <c r="F99" s="7"/>
      <c r="G99" s="7"/>
      <c r="H99" s="7"/>
      <c r="I99" s="7"/>
      <c r="J99" s="7"/>
      <c r="K99" s="7"/>
      <c r="L99" s="7"/>
      <c r="M99" s="7"/>
      <c r="N99" s="7"/>
      <c r="O99" s="7"/>
      <c r="P99" s="7"/>
      <c r="Q99" s="7"/>
      <c r="R99" s="7"/>
      <c r="S99" s="7"/>
      <c r="T99" s="15"/>
      <c r="U99" s="15"/>
      <c r="V99" s="15"/>
      <c r="W99" s="15"/>
      <c r="X99" s="15"/>
      <c r="Y99" s="15"/>
      <c r="Z99" s="15"/>
    </row>
    <row r="100" ht="14.25" customHeight="1">
      <c r="A100" s="15"/>
      <c r="B100" s="15"/>
      <c r="C100" s="15"/>
      <c r="D100" s="7"/>
      <c r="E100" s="7"/>
      <c r="F100" s="7"/>
      <c r="G100" s="7"/>
      <c r="H100" s="7"/>
      <c r="I100" s="7"/>
      <c r="J100" s="7"/>
      <c r="K100" s="7"/>
      <c r="L100" s="7"/>
      <c r="M100" s="7"/>
      <c r="N100" s="7"/>
      <c r="O100" s="7"/>
      <c r="P100" s="7"/>
      <c r="Q100" s="7"/>
      <c r="R100" s="7"/>
      <c r="S100" s="7"/>
      <c r="T100" s="15"/>
      <c r="U100" s="15"/>
      <c r="V100" s="15"/>
      <c r="W100" s="15"/>
      <c r="X100" s="15"/>
      <c r="Y100" s="15"/>
      <c r="Z100" s="15"/>
    </row>
    <row r="101" ht="14.25" customHeight="1">
      <c r="A101" s="15"/>
      <c r="B101" s="15"/>
      <c r="C101" s="15"/>
      <c r="D101" s="7"/>
      <c r="E101" s="7"/>
      <c r="F101" s="7"/>
      <c r="G101" s="7"/>
      <c r="H101" s="7"/>
      <c r="I101" s="7"/>
      <c r="J101" s="7"/>
      <c r="K101" s="7"/>
      <c r="L101" s="7"/>
      <c r="M101" s="7"/>
      <c r="N101" s="7"/>
      <c r="O101" s="7"/>
      <c r="P101" s="7"/>
      <c r="Q101" s="7"/>
      <c r="R101" s="7"/>
      <c r="S101" s="7"/>
      <c r="T101" s="15"/>
      <c r="U101" s="15"/>
      <c r="V101" s="15"/>
      <c r="W101" s="15"/>
      <c r="X101" s="15"/>
      <c r="Y101" s="15"/>
      <c r="Z101" s="15"/>
    </row>
    <row r="102" ht="14.25" customHeight="1">
      <c r="A102" s="15"/>
      <c r="B102" s="15"/>
      <c r="C102" s="15"/>
      <c r="D102" s="7"/>
      <c r="E102" s="7"/>
      <c r="F102" s="7"/>
      <c r="G102" s="7"/>
      <c r="H102" s="7"/>
      <c r="I102" s="7"/>
      <c r="J102" s="7"/>
      <c r="K102" s="7"/>
      <c r="L102" s="7"/>
      <c r="M102" s="7"/>
      <c r="N102" s="7"/>
      <c r="O102" s="7"/>
      <c r="P102" s="7"/>
      <c r="Q102" s="7"/>
      <c r="R102" s="7"/>
      <c r="S102" s="7"/>
      <c r="T102" s="15"/>
      <c r="U102" s="15"/>
      <c r="V102" s="15"/>
      <c r="W102" s="15"/>
      <c r="X102" s="15"/>
      <c r="Y102" s="15"/>
      <c r="Z102" s="15"/>
    </row>
    <row r="103" ht="14.25" customHeight="1">
      <c r="A103" s="15"/>
      <c r="B103" s="15"/>
      <c r="C103" s="15"/>
      <c r="D103" s="7"/>
      <c r="E103" s="7"/>
      <c r="F103" s="7"/>
      <c r="G103" s="7"/>
      <c r="H103" s="7"/>
      <c r="I103" s="7"/>
      <c r="J103" s="7"/>
      <c r="K103" s="7"/>
      <c r="L103" s="7"/>
      <c r="M103" s="7"/>
      <c r="N103" s="7"/>
      <c r="O103" s="7"/>
      <c r="P103" s="7"/>
      <c r="Q103" s="7"/>
      <c r="R103" s="7"/>
      <c r="S103" s="7"/>
      <c r="T103" s="15"/>
      <c r="U103" s="15"/>
      <c r="V103" s="15"/>
      <c r="W103" s="15"/>
      <c r="X103" s="15"/>
      <c r="Y103" s="15"/>
      <c r="Z103" s="15"/>
    </row>
    <row r="104" ht="14.25" customHeight="1">
      <c r="A104" s="15"/>
      <c r="B104" s="15"/>
      <c r="C104" s="15"/>
      <c r="D104" s="7"/>
      <c r="E104" s="7"/>
      <c r="F104" s="7"/>
      <c r="G104" s="7"/>
      <c r="H104" s="7"/>
      <c r="I104" s="7"/>
      <c r="J104" s="7"/>
      <c r="K104" s="7"/>
      <c r="L104" s="7"/>
      <c r="M104" s="7"/>
      <c r="N104" s="7"/>
      <c r="O104" s="7"/>
      <c r="P104" s="7"/>
      <c r="Q104" s="7"/>
      <c r="R104" s="7"/>
      <c r="S104" s="7"/>
      <c r="T104" s="15"/>
      <c r="U104" s="15"/>
      <c r="V104" s="15"/>
      <c r="W104" s="15"/>
      <c r="X104" s="15"/>
      <c r="Y104" s="15"/>
      <c r="Z104" s="15"/>
    </row>
    <row r="105" ht="14.25" customHeight="1">
      <c r="A105" s="15"/>
      <c r="B105" s="15"/>
      <c r="C105" s="15"/>
      <c r="D105" s="7"/>
      <c r="E105" s="7"/>
      <c r="F105" s="7"/>
      <c r="G105" s="7"/>
      <c r="H105" s="7"/>
      <c r="I105" s="7"/>
      <c r="J105" s="7"/>
      <c r="K105" s="7"/>
      <c r="L105" s="7"/>
      <c r="M105" s="7"/>
      <c r="N105" s="7"/>
      <c r="O105" s="7"/>
      <c r="P105" s="7"/>
      <c r="Q105" s="7"/>
      <c r="R105" s="7"/>
      <c r="S105" s="7"/>
      <c r="T105" s="15"/>
      <c r="U105" s="15"/>
      <c r="V105" s="15"/>
      <c r="W105" s="15"/>
      <c r="X105" s="15"/>
      <c r="Y105" s="15"/>
      <c r="Z105" s="15"/>
    </row>
    <row r="106" ht="14.25" customHeight="1">
      <c r="A106" s="15"/>
      <c r="B106" s="15"/>
      <c r="C106" s="15"/>
      <c r="D106" s="7"/>
      <c r="E106" s="7"/>
      <c r="F106" s="7"/>
      <c r="G106" s="7"/>
      <c r="H106" s="7"/>
      <c r="I106" s="7"/>
      <c r="J106" s="7"/>
      <c r="K106" s="7"/>
      <c r="L106" s="7"/>
      <c r="M106" s="7"/>
      <c r="N106" s="7"/>
      <c r="O106" s="7"/>
      <c r="P106" s="7"/>
      <c r="Q106" s="7"/>
      <c r="R106" s="7"/>
      <c r="S106" s="7"/>
      <c r="T106" s="15"/>
      <c r="U106" s="15"/>
      <c r="V106" s="15"/>
      <c r="W106" s="15"/>
      <c r="X106" s="15"/>
      <c r="Y106" s="15"/>
      <c r="Z106" s="15"/>
    </row>
    <row r="107" ht="14.25" customHeight="1">
      <c r="A107" s="15"/>
      <c r="B107" s="15"/>
      <c r="C107" s="15"/>
      <c r="D107" s="7"/>
      <c r="E107" s="7"/>
      <c r="F107" s="7"/>
      <c r="G107" s="7"/>
      <c r="H107" s="7"/>
      <c r="I107" s="7"/>
      <c r="J107" s="7"/>
      <c r="K107" s="7"/>
      <c r="L107" s="7"/>
      <c r="M107" s="7"/>
      <c r="N107" s="7"/>
      <c r="O107" s="7"/>
      <c r="P107" s="7"/>
      <c r="Q107" s="7"/>
      <c r="R107" s="7"/>
      <c r="S107" s="7"/>
      <c r="T107" s="15"/>
      <c r="U107" s="15"/>
      <c r="V107" s="15"/>
      <c r="W107" s="15"/>
      <c r="X107" s="15"/>
      <c r="Y107" s="15"/>
      <c r="Z107" s="15"/>
    </row>
    <row r="108" ht="14.25" customHeight="1">
      <c r="A108" s="15"/>
      <c r="B108" s="15"/>
      <c r="C108" s="15"/>
      <c r="D108" s="7"/>
      <c r="E108" s="7"/>
      <c r="F108" s="7"/>
      <c r="G108" s="7"/>
      <c r="H108" s="7"/>
      <c r="I108" s="7"/>
      <c r="J108" s="7"/>
      <c r="K108" s="7"/>
      <c r="L108" s="7"/>
      <c r="M108" s="7"/>
      <c r="N108" s="7"/>
      <c r="O108" s="7"/>
      <c r="P108" s="7"/>
      <c r="Q108" s="7"/>
      <c r="R108" s="7"/>
      <c r="S108" s="7"/>
      <c r="T108" s="15"/>
      <c r="U108" s="15"/>
      <c r="V108" s="15"/>
      <c r="W108" s="15"/>
      <c r="X108" s="15"/>
      <c r="Y108" s="15"/>
      <c r="Z108" s="15"/>
    </row>
    <row r="109" ht="14.25" customHeight="1">
      <c r="A109" s="15"/>
      <c r="B109" s="15"/>
      <c r="C109" s="15"/>
      <c r="D109" s="7"/>
      <c r="E109" s="7"/>
      <c r="F109" s="7"/>
      <c r="G109" s="7"/>
      <c r="H109" s="7"/>
      <c r="I109" s="7"/>
      <c r="J109" s="7"/>
      <c r="K109" s="7"/>
      <c r="L109" s="7"/>
      <c r="M109" s="7"/>
      <c r="N109" s="7"/>
      <c r="O109" s="7"/>
      <c r="P109" s="7"/>
      <c r="Q109" s="7"/>
      <c r="R109" s="7"/>
      <c r="S109" s="7"/>
      <c r="T109" s="15"/>
      <c r="U109" s="15"/>
      <c r="V109" s="15"/>
      <c r="W109" s="15"/>
      <c r="X109" s="15"/>
      <c r="Y109" s="15"/>
      <c r="Z109" s="15"/>
    </row>
    <row r="110" ht="14.25" customHeight="1">
      <c r="A110" s="15"/>
      <c r="B110" s="15"/>
      <c r="C110" s="15"/>
      <c r="D110" s="7"/>
      <c r="E110" s="7"/>
      <c r="F110" s="7"/>
      <c r="G110" s="7"/>
      <c r="H110" s="7"/>
      <c r="I110" s="7"/>
      <c r="J110" s="7"/>
      <c r="K110" s="7"/>
      <c r="L110" s="7"/>
      <c r="M110" s="7"/>
      <c r="N110" s="7"/>
      <c r="O110" s="7"/>
      <c r="P110" s="7"/>
      <c r="Q110" s="7"/>
      <c r="R110" s="7"/>
      <c r="S110" s="7"/>
      <c r="T110" s="15"/>
      <c r="U110" s="15"/>
      <c r="V110" s="15"/>
      <c r="W110" s="15"/>
      <c r="X110" s="15"/>
      <c r="Y110" s="15"/>
      <c r="Z110" s="15"/>
    </row>
    <row r="111" ht="14.25" customHeight="1">
      <c r="A111" s="15"/>
      <c r="B111" s="15"/>
      <c r="C111" s="15"/>
      <c r="D111" s="7"/>
      <c r="E111" s="7"/>
      <c r="F111" s="7"/>
      <c r="G111" s="7"/>
      <c r="H111" s="7"/>
      <c r="I111" s="7"/>
      <c r="J111" s="7"/>
      <c r="K111" s="7"/>
      <c r="L111" s="7"/>
      <c r="M111" s="7"/>
      <c r="N111" s="7"/>
      <c r="O111" s="7"/>
      <c r="P111" s="7"/>
      <c r="Q111" s="7"/>
      <c r="R111" s="7"/>
      <c r="S111" s="7"/>
      <c r="T111" s="15"/>
      <c r="U111" s="15"/>
      <c r="V111" s="15"/>
      <c r="W111" s="15"/>
      <c r="X111" s="15"/>
      <c r="Y111" s="15"/>
      <c r="Z111" s="15"/>
    </row>
    <row r="112" ht="14.25" customHeight="1">
      <c r="A112" s="15"/>
      <c r="B112" s="15"/>
      <c r="C112" s="15"/>
      <c r="D112" s="7"/>
      <c r="E112" s="7"/>
      <c r="F112" s="7"/>
      <c r="G112" s="7"/>
      <c r="H112" s="7"/>
      <c r="I112" s="7"/>
      <c r="J112" s="7"/>
      <c r="K112" s="7"/>
      <c r="L112" s="7"/>
      <c r="M112" s="7"/>
      <c r="N112" s="7"/>
      <c r="O112" s="7"/>
      <c r="P112" s="7"/>
      <c r="Q112" s="7"/>
      <c r="R112" s="7"/>
      <c r="S112" s="7"/>
      <c r="T112" s="15"/>
      <c r="U112" s="15"/>
      <c r="V112" s="15"/>
      <c r="W112" s="15"/>
      <c r="X112" s="15"/>
      <c r="Y112" s="15"/>
      <c r="Z112" s="15"/>
    </row>
    <row r="113" ht="14.25" customHeight="1">
      <c r="A113" s="15"/>
      <c r="B113" s="15"/>
      <c r="C113" s="15"/>
      <c r="D113" s="7"/>
      <c r="E113" s="7"/>
      <c r="F113" s="7"/>
      <c r="G113" s="7"/>
      <c r="H113" s="7"/>
      <c r="I113" s="7"/>
      <c r="J113" s="7"/>
      <c r="K113" s="7"/>
      <c r="L113" s="7"/>
      <c r="M113" s="7"/>
      <c r="N113" s="7"/>
      <c r="O113" s="7"/>
      <c r="P113" s="7"/>
      <c r="Q113" s="7"/>
      <c r="R113" s="7"/>
      <c r="S113" s="7"/>
      <c r="T113" s="15"/>
      <c r="U113" s="15"/>
      <c r="V113" s="15"/>
      <c r="W113" s="15"/>
      <c r="X113" s="15"/>
      <c r="Y113" s="15"/>
      <c r="Z113" s="15"/>
    </row>
    <row r="114" ht="14.25" customHeight="1">
      <c r="A114" s="15"/>
      <c r="B114" s="15"/>
      <c r="C114" s="15"/>
      <c r="D114" s="7"/>
      <c r="E114" s="7"/>
      <c r="F114" s="7"/>
      <c r="G114" s="7"/>
      <c r="H114" s="7"/>
      <c r="I114" s="7"/>
      <c r="J114" s="7"/>
      <c r="K114" s="7"/>
      <c r="L114" s="7"/>
      <c r="M114" s="7"/>
      <c r="N114" s="7"/>
      <c r="O114" s="7"/>
      <c r="P114" s="7"/>
      <c r="Q114" s="7"/>
      <c r="R114" s="7"/>
      <c r="S114" s="7"/>
      <c r="T114" s="15"/>
      <c r="U114" s="15"/>
      <c r="V114" s="15"/>
      <c r="W114" s="15"/>
      <c r="X114" s="15"/>
      <c r="Y114" s="15"/>
      <c r="Z114" s="15"/>
    </row>
    <row r="115" ht="14.25" customHeight="1">
      <c r="A115" s="15"/>
      <c r="B115" s="15"/>
      <c r="C115" s="15"/>
      <c r="D115" s="7"/>
      <c r="E115" s="7"/>
      <c r="F115" s="7"/>
      <c r="G115" s="7"/>
      <c r="H115" s="7"/>
      <c r="I115" s="7"/>
      <c r="J115" s="7"/>
      <c r="K115" s="7"/>
      <c r="L115" s="7"/>
      <c r="M115" s="7"/>
      <c r="N115" s="7"/>
      <c r="O115" s="7"/>
      <c r="P115" s="7"/>
      <c r="Q115" s="7"/>
      <c r="R115" s="7"/>
      <c r="S115" s="7"/>
      <c r="T115" s="15"/>
      <c r="U115" s="15"/>
      <c r="V115" s="15"/>
      <c r="W115" s="15"/>
      <c r="X115" s="15"/>
      <c r="Y115" s="15"/>
      <c r="Z115" s="15"/>
    </row>
    <row r="116" ht="14.25" customHeight="1">
      <c r="A116" s="15"/>
      <c r="B116" s="15"/>
      <c r="C116" s="15"/>
      <c r="D116" s="7"/>
      <c r="E116" s="7"/>
      <c r="F116" s="7"/>
      <c r="G116" s="7"/>
      <c r="H116" s="7"/>
      <c r="I116" s="7"/>
      <c r="J116" s="7"/>
      <c r="K116" s="7"/>
      <c r="L116" s="7"/>
      <c r="M116" s="7"/>
      <c r="N116" s="7"/>
      <c r="O116" s="7"/>
      <c r="P116" s="7"/>
      <c r="Q116" s="7"/>
      <c r="R116" s="7"/>
      <c r="S116" s="7"/>
      <c r="T116" s="15"/>
      <c r="U116" s="15"/>
      <c r="V116" s="15"/>
      <c r="W116" s="15"/>
      <c r="X116" s="15"/>
      <c r="Y116" s="15"/>
      <c r="Z116" s="15"/>
    </row>
    <row r="117" ht="14.25" customHeight="1">
      <c r="A117" s="15"/>
      <c r="B117" s="15"/>
      <c r="C117" s="15"/>
      <c r="D117" s="7"/>
      <c r="E117" s="7"/>
      <c r="F117" s="7"/>
      <c r="G117" s="7"/>
      <c r="H117" s="7"/>
      <c r="I117" s="7"/>
      <c r="J117" s="7"/>
      <c r="K117" s="7"/>
      <c r="L117" s="7"/>
      <c r="M117" s="7"/>
      <c r="N117" s="7"/>
      <c r="O117" s="7"/>
      <c r="P117" s="7"/>
      <c r="Q117" s="7"/>
      <c r="R117" s="7"/>
      <c r="S117" s="7"/>
      <c r="T117" s="15"/>
      <c r="U117" s="15"/>
      <c r="V117" s="15"/>
      <c r="W117" s="15"/>
      <c r="X117" s="15"/>
      <c r="Y117" s="15"/>
      <c r="Z117" s="15"/>
    </row>
    <row r="118" ht="14.25" customHeight="1">
      <c r="A118" s="15"/>
      <c r="B118" s="15"/>
      <c r="C118" s="15"/>
      <c r="D118" s="7"/>
      <c r="E118" s="7"/>
      <c r="F118" s="7"/>
      <c r="G118" s="7"/>
      <c r="H118" s="7"/>
      <c r="I118" s="7"/>
      <c r="J118" s="7"/>
      <c r="K118" s="7"/>
      <c r="L118" s="7"/>
      <c r="M118" s="7"/>
      <c r="N118" s="7"/>
      <c r="O118" s="7"/>
      <c r="P118" s="7"/>
      <c r="Q118" s="7"/>
      <c r="R118" s="7"/>
      <c r="S118" s="7"/>
      <c r="T118" s="15"/>
      <c r="U118" s="15"/>
      <c r="V118" s="15"/>
      <c r="W118" s="15"/>
      <c r="X118" s="15"/>
      <c r="Y118" s="15"/>
      <c r="Z118" s="15"/>
    </row>
    <row r="119" ht="14.25" customHeight="1">
      <c r="A119" s="15"/>
      <c r="B119" s="15"/>
      <c r="C119" s="15"/>
      <c r="D119" s="7"/>
      <c r="E119" s="7"/>
      <c r="F119" s="7"/>
      <c r="G119" s="7"/>
      <c r="H119" s="7"/>
      <c r="I119" s="7"/>
      <c r="J119" s="7"/>
      <c r="K119" s="7"/>
      <c r="L119" s="7"/>
      <c r="M119" s="7"/>
      <c r="N119" s="7"/>
      <c r="O119" s="7"/>
      <c r="P119" s="7"/>
      <c r="Q119" s="7"/>
      <c r="R119" s="7"/>
      <c r="S119" s="7"/>
      <c r="T119" s="15"/>
      <c r="U119" s="15"/>
      <c r="V119" s="15"/>
      <c r="W119" s="15"/>
      <c r="X119" s="15"/>
      <c r="Y119" s="15"/>
      <c r="Z119" s="15"/>
    </row>
    <row r="120" ht="14.25" customHeight="1">
      <c r="A120" s="15"/>
      <c r="B120" s="15"/>
      <c r="C120" s="15"/>
      <c r="D120" s="7"/>
      <c r="E120" s="7"/>
      <c r="F120" s="7"/>
      <c r="G120" s="7"/>
      <c r="H120" s="7"/>
      <c r="I120" s="7"/>
      <c r="J120" s="7"/>
      <c r="K120" s="7"/>
      <c r="L120" s="7"/>
      <c r="M120" s="7"/>
      <c r="N120" s="7"/>
      <c r="O120" s="7"/>
      <c r="P120" s="7"/>
      <c r="Q120" s="7"/>
      <c r="R120" s="7"/>
      <c r="S120" s="7"/>
      <c r="T120" s="15"/>
      <c r="U120" s="15"/>
      <c r="V120" s="15"/>
      <c r="W120" s="15"/>
      <c r="X120" s="15"/>
      <c r="Y120" s="15"/>
      <c r="Z120" s="15"/>
    </row>
    <row r="121" ht="14.25" customHeight="1">
      <c r="A121" s="15"/>
      <c r="B121" s="15"/>
      <c r="C121" s="15"/>
      <c r="D121" s="7"/>
      <c r="E121" s="7"/>
      <c r="F121" s="7"/>
      <c r="G121" s="7"/>
      <c r="H121" s="7"/>
      <c r="I121" s="7"/>
      <c r="J121" s="7"/>
      <c r="K121" s="7"/>
      <c r="L121" s="7"/>
      <c r="M121" s="7"/>
      <c r="N121" s="7"/>
      <c r="O121" s="7"/>
      <c r="P121" s="7"/>
      <c r="Q121" s="7"/>
      <c r="R121" s="7"/>
      <c r="S121" s="7"/>
      <c r="T121" s="15"/>
      <c r="U121" s="15"/>
      <c r="V121" s="15"/>
      <c r="W121" s="15"/>
      <c r="X121" s="15"/>
      <c r="Y121" s="15"/>
      <c r="Z121" s="15"/>
    </row>
    <row r="122" ht="14.25" customHeight="1">
      <c r="A122" s="15"/>
      <c r="B122" s="15"/>
      <c r="C122" s="15"/>
      <c r="D122" s="7"/>
      <c r="E122" s="7"/>
      <c r="F122" s="7"/>
      <c r="G122" s="7"/>
      <c r="H122" s="7"/>
      <c r="I122" s="7"/>
      <c r="J122" s="7"/>
      <c r="K122" s="7"/>
      <c r="L122" s="7"/>
      <c r="M122" s="7"/>
      <c r="N122" s="7"/>
      <c r="O122" s="7"/>
      <c r="P122" s="7"/>
      <c r="Q122" s="7"/>
      <c r="R122" s="7"/>
      <c r="S122" s="7"/>
      <c r="T122" s="15"/>
      <c r="U122" s="15"/>
      <c r="V122" s="15"/>
      <c r="W122" s="15"/>
      <c r="X122" s="15"/>
      <c r="Y122" s="15"/>
      <c r="Z122" s="15"/>
    </row>
    <row r="123" ht="14.25" customHeight="1">
      <c r="A123" s="15"/>
      <c r="B123" s="15"/>
      <c r="C123" s="15"/>
      <c r="D123" s="7"/>
      <c r="E123" s="7"/>
      <c r="F123" s="7"/>
      <c r="G123" s="7"/>
      <c r="H123" s="7"/>
      <c r="I123" s="7"/>
      <c r="J123" s="7"/>
      <c r="K123" s="7"/>
      <c r="L123" s="7"/>
      <c r="M123" s="7"/>
      <c r="N123" s="7"/>
      <c r="O123" s="7"/>
      <c r="P123" s="7"/>
      <c r="Q123" s="7"/>
      <c r="R123" s="7"/>
      <c r="S123" s="7"/>
      <c r="T123" s="15"/>
      <c r="U123" s="15"/>
      <c r="V123" s="15"/>
      <c r="W123" s="15"/>
      <c r="X123" s="15"/>
      <c r="Y123" s="15"/>
      <c r="Z123" s="15"/>
    </row>
    <row r="124" ht="14.25" customHeight="1">
      <c r="A124" s="15"/>
      <c r="B124" s="15"/>
      <c r="C124" s="15"/>
      <c r="D124" s="7"/>
      <c r="E124" s="7"/>
      <c r="F124" s="7"/>
      <c r="G124" s="7"/>
      <c r="H124" s="7"/>
      <c r="I124" s="7"/>
      <c r="J124" s="7"/>
      <c r="K124" s="7"/>
      <c r="L124" s="7"/>
      <c r="M124" s="7"/>
      <c r="N124" s="7"/>
      <c r="O124" s="7"/>
      <c r="P124" s="7"/>
      <c r="Q124" s="7"/>
      <c r="R124" s="7"/>
      <c r="S124" s="7"/>
      <c r="T124" s="15"/>
      <c r="U124" s="15"/>
      <c r="V124" s="15"/>
      <c r="W124" s="15"/>
      <c r="X124" s="15"/>
      <c r="Y124" s="15"/>
      <c r="Z124" s="15"/>
    </row>
    <row r="125" ht="14.25" customHeight="1">
      <c r="A125" s="15"/>
      <c r="B125" s="15"/>
      <c r="C125" s="15"/>
      <c r="D125" s="7"/>
      <c r="E125" s="7"/>
      <c r="F125" s="7"/>
      <c r="G125" s="7"/>
      <c r="H125" s="7"/>
      <c r="I125" s="7"/>
      <c r="J125" s="7"/>
      <c r="K125" s="7"/>
      <c r="L125" s="7"/>
      <c r="M125" s="7"/>
      <c r="N125" s="7"/>
      <c r="O125" s="7"/>
      <c r="P125" s="7"/>
      <c r="Q125" s="7"/>
      <c r="R125" s="7"/>
      <c r="S125" s="7"/>
      <c r="T125" s="15"/>
      <c r="U125" s="15"/>
      <c r="V125" s="15"/>
      <c r="W125" s="15"/>
      <c r="X125" s="15"/>
      <c r="Y125" s="15"/>
      <c r="Z125" s="15"/>
    </row>
    <row r="126" ht="14.25" customHeight="1">
      <c r="A126" s="15"/>
      <c r="B126" s="15"/>
      <c r="C126" s="15"/>
      <c r="D126" s="7"/>
      <c r="E126" s="7"/>
      <c r="F126" s="7"/>
      <c r="G126" s="7"/>
      <c r="H126" s="7"/>
      <c r="I126" s="7"/>
      <c r="J126" s="7"/>
      <c r="K126" s="7"/>
      <c r="L126" s="7"/>
      <c r="M126" s="7"/>
      <c r="N126" s="7"/>
      <c r="O126" s="7"/>
      <c r="P126" s="7"/>
      <c r="Q126" s="7"/>
      <c r="R126" s="7"/>
      <c r="S126" s="7"/>
      <c r="T126" s="15"/>
      <c r="U126" s="15"/>
      <c r="V126" s="15"/>
      <c r="W126" s="15"/>
      <c r="X126" s="15"/>
      <c r="Y126" s="15"/>
      <c r="Z126" s="15"/>
    </row>
    <row r="127" ht="14.25" customHeight="1">
      <c r="A127" s="15"/>
      <c r="B127" s="15"/>
      <c r="C127" s="15"/>
      <c r="D127" s="7"/>
      <c r="E127" s="7"/>
      <c r="F127" s="7"/>
      <c r="G127" s="7"/>
      <c r="H127" s="7"/>
      <c r="I127" s="7"/>
      <c r="J127" s="7"/>
      <c r="K127" s="7"/>
      <c r="L127" s="7"/>
      <c r="M127" s="7"/>
      <c r="N127" s="7"/>
      <c r="O127" s="7"/>
      <c r="P127" s="7"/>
      <c r="Q127" s="7"/>
      <c r="R127" s="7"/>
      <c r="S127" s="7"/>
      <c r="T127" s="15"/>
      <c r="U127" s="15"/>
      <c r="V127" s="15"/>
      <c r="W127" s="15"/>
      <c r="X127" s="15"/>
      <c r="Y127" s="15"/>
      <c r="Z127" s="15"/>
    </row>
    <row r="128" ht="14.25" customHeight="1">
      <c r="A128" s="15"/>
      <c r="B128" s="15"/>
      <c r="C128" s="15"/>
      <c r="D128" s="7"/>
      <c r="E128" s="7"/>
      <c r="F128" s="7"/>
      <c r="G128" s="7"/>
      <c r="H128" s="7"/>
      <c r="I128" s="7"/>
      <c r="J128" s="7"/>
      <c r="K128" s="7"/>
      <c r="L128" s="7"/>
      <c r="M128" s="7"/>
      <c r="N128" s="7"/>
      <c r="O128" s="7"/>
      <c r="P128" s="7"/>
      <c r="Q128" s="7"/>
      <c r="R128" s="7"/>
      <c r="S128" s="7"/>
      <c r="T128" s="15"/>
      <c r="U128" s="15"/>
      <c r="V128" s="15"/>
      <c r="W128" s="15"/>
      <c r="X128" s="15"/>
      <c r="Y128" s="15"/>
      <c r="Z128" s="15"/>
    </row>
    <row r="129" ht="14.25" customHeight="1">
      <c r="A129" s="15"/>
      <c r="B129" s="15"/>
      <c r="C129" s="15"/>
      <c r="D129" s="7"/>
      <c r="E129" s="7"/>
      <c r="F129" s="7"/>
      <c r="G129" s="7"/>
      <c r="H129" s="7"/>
      <c r="I129" s="7"/>
      <c r="J129" s="7"/>
      <c r="K129" s="7"/>
      <c r="L129" s="7"/>
      <c r="M129" s="7"/>
      <c r="N129" s="7"/>
      <c r="O129" s="7"/>
      <c r="P129" s="7"/>
      <c r="Q129" s="7"/>
      <c r="R129" s="7"/>
      <c r="S129" s="7"/>
      <c r="T129" s="15"/>
      <c r="U129" s="15"/>
      <c r="V129" s="15"/>
      <c r="W129" s="15"/>
      <c r="X129" s="15"/>
      <c r="Y129" s="15"/>
      <c r="Z129" s="15"/>
    </row>
    <row r="130" ht="14.25" customHeight="1">
      <c r="A130" s="15"/>
      <c r="B130" s="15"/>
      <c r="C130" s="15"/>
      <c r="D130" s="7"/>
      <c r="E130" s="7"/>
      <c r="F130" s="7"/>
      <c r="G130" s="7"/>
      <c r="H130" s="7"/>
      <c r="I130" s="7"/>
      <c r="J130" s="7"/>
      <c r="K130" s="7"/>
      <c r="L130" s="7"/>
      <c r="M130" s="7"/>
      <c r="N130" s="7"/>
      <c r="O130" s="7"/>
      <c r="P130" s="7"/>
      <c r="Q130" s="7"/>
      <c r="R130" s="7"/>
      <c r="S130" s="7"/>
      <c r="T130" s="15"/>
      <c r="U130" s="15"/>
      <c r="V130" s="15"/>
      <c r="W130" s="15"/>
      <c r="X130" s="15"/>
      <c r="Y130" s="15"/>
      <c r="Z130" s="15"/>
    </row>
    <row r="131" ht="14.25" customHeight="1">
      <c r="A131" s="15"/>
      <c r="B131" s="15"/>
      <c r="C131" s="15"/>
      <c r="D131" s="7"/>
      <c r="E131" s="7"/>
      <c r="F131" s="7"/>
      <c r="G131" s="7"/>
      <c r="H131" s="7"/>
      <c r="I131" s="7"/>
      <c r="J131" s="7"/>
      <c r="K131" s="7"/>
      <c r="L131" s="7"/>
      <c r="M131" s="7"/>
      <c r="N131" s="7"/>
      <c r="O131" s="7"/>
      <c r="P131" s="7"/>
      <c r="Q131" s="7"/>
      <c r="R131" s="7"/>
      <c r="S131" s="7"/>
      <c r="T131" s="15"/>
      <c r="U131" s="15"/>
      <c r="V131" s="15"/>
      <c r="W131" s="15"/>
      <c r="X131" s="15"/>
      <c r="Y131" s="15"/>
      <c r="Z131" s="15"/>
    </row>
    <row r="132" ht="14.25" customHeight="1">
      <c r="A132" s="15"/>
      <c r="B132" s="15"/>
      <c r="C132" s="15"/>
      <c r="D132" s="7"/>
      <c r="E132" s="7"/>
      <c r="F132" s="7"/>
      <c r="G132" s="7"/>
      <c r="H132" s="7"/>
      <c r="I132" s="7"/>
      <c r="J132" s="7"/>
      <c r="K132" s="7"/>
      <c r="L132" s="7"/>
      <c r="M132" s="7"/>
      <c r="N132" s="7"/>
      <c r="O132" s="7"/>
      <c r="P132" s="7"/>
      <c r="Q132" s="7"/>
      <c r="R132" s="7"/>
      <c r="S132" s="7"/>
      <c r="T132" s="15"/>
      <c r="U132" s="15"/>
      <c r="V132" s="15"/>
      <c r="W132" s="15"/>
      <c r="X132" s="15"/>
      <c r="Y132" s="15"/>
      <c r="Z132" s="15"/>
    </row>
    <row r="133" ht="14.25" customHeight="1">
      <c r="A133" s="15"/>
      <c r="B133" s="15"/>
      <c r="C133" s="15"/>
      <c r="D133" s="7"/>
      <c r="E133" s="7"/>
      <c r="F133" s="7"/>
      <c r="G133" s="7"/>
      <c r="H133" s="7"/>
      <c r="I133" s="7"/>
      <c r="J133" s="7"/>
      <c r="K133" s="7"/>
      <c r="L133" s="7"/>
      <c r="M133" s="7"/>
      <c r="N133" s="7"/>
      <c r="O133" s="7"/>
      <c r="P133" s="7"/>
      <c r="Q133" s="7"/>
      <c r="R133" s="7"/>
      <c r="S133" s="7"/>
      <c r="T133" s="15"/>
      <c r="U133" s="15"/>
      <c r="V133" s="15"/>
      <c r="W133" s="15"/>
      <c r="X133" s="15"/>
      <c r="Y133" s="15"/>
      <c r="Z133" s="15"/>
    </row>
    <row r="134" ht="14.25" customHeight="1">
      <c r="A134" s="15"/>
      <c r="B134" s="15"/>
      <c r="C134" s="15"/>
      <c r="D134" s="7"/>
      <c r="E134" s="7"/>
      <c r="F134" s="7"/>
      <c r="G134" s="7"/>
      <c r="H134" s="7"/>
      <c r="I134" s="7"/>
      <c r="J134" s="7"/>
      <c r="K134" s="7"/>
      <c r="L134" s="7"/>
      <c r="M134" s="7"/>
      <c r="N134" s="7"/>
      <c r="O134" s="7"/>
      <c r="P134" s="7"/>
      <c r="Q134" s="7"/>
      <c r="R134" s="7"/>
      <c r="S134" s="7"/>
      <c r="T134" s="15"/>
      <c r="U134" s="15"/>
      <c r="V134" s="15"/>
      <c r="W134" s="15"/>
      <c r="X134" s="15"/>
      <c r="Y134" s="15"/>
      <c r="Z134" s="15"/>
    </row>
    <row r="135" ht="14.25" customHeight="1">
      <c r="A135" s="15"/>
      <c r="B135" s="15"/>
      <c r="C135" s="15"/>
      <c r="D135" s="7"/>
      <c r="E135" s="7"/>
      <c r="F135" s="7"/>
      <c r="G135" s="7"/>
      <c r="H135" s="7"/>
      <c r="I135" s="7"/>
      <c r="J135" s="7"/>
      <c r="K135" s="7"/>
      <c r="L135" s="7"/>
      <c r="M135" s="7"/>
      <c r="N135" s="7"/>
      <c r="O135" s="7"/>
      <c r="P135" s="7"/>
      <c r="Q135" s="7"/>
      <c r="R135" s="7"/>
      <c r="S135" s="7"/>
      <c r="T135" s="15"/>
      <c r="U135" s="15"/>
      <c r="V135" s="15"/>
      <c r="W135" s="15"/>
      <c r="X135" s="15"/>
      <c r="Y135" s="15"/>
      <c r="Z135" s="15"/>
    </row>
    <row r="136" ht="14.25" customHeight="1">
      <c r="A136" s="15"/>
      <c r="B136" s="15"/>
      <c r="C136" s="15"/>
      <c r="D136" s="7"/>
      <c r="E136" s="7"/>
      <c r="F136" s="7"/>
      <c r="G136" s="7"/>
      <c r="H136" s="7"/>
      <c r="I136" s="7"/>
      <c r="J136" s="7"/>
      <c r="K136" s="7"/>
      <c r="L136" s="7"/>
      <c r="M136" s="7"/>
      <c r="N136" s="7"/>
      <c r="O136" s="7"/>
      <c r="P136" s="7"/>
      <c r="Q136" s="7"/>
      <c r="R136" s="7"/>
      <c r="S136" s="7"/>
      <c r="T136" s="15"/>
      <c r="U136" s="15"/>
      <c r="V136" s="15"/>
      <c r="W136" s="15"/>
      <c r="X136" s="15"/>
      <c r="Y136" s="15"/>
      <c r="Z136" s="15"/>
    </row>
    <row r="137" ht="14.25" customHeight="1">
      <c r="A137" s="15"/>
      <c r="B137" s="15"/>
      <c r="C137" s="15"/>
      <c r="D137" s="7"/>
      <c r="E137" s="7"/>
      <c r="F137" s="7"/>
      <c r="G137" s="7"/>
      <c r="H137" s="7"/>
      <c r="I137" s="7"/>
      <c r="J137" s="7"/>
      <c r="K137" s="7"/>
      <c r="L137" s="7"/>
      <c r="M137" s="7"/>
      <c r="N137" s="7"/>
      <c r="O137" s="7"/>
      <c r="P137" s="7"/>
      <c r="Q137" s="7"/>
      <c r="R137" s="7"/>
      <c r="S137" s="7"/>
      <c r="T137" s="15"/>
      <c r="U137" s="15"/>
      <c r="V137" s="15"/>
      <c r="W137" s="15"/>
      <c r="X137" s="15"/>
      <c r="Y137" s="15"/>
      <c r="Z137" s="15"/>
    </row>
    <row r="138" ht="14.25" customHeight="1">
      <c r="A138" s="15"/>
      <c r="B138" s="15"/>
      <c r="C138" s="15"/>
      <c r="D138" s="7"/>
      <c r="E138" s="7"/>
      <c r="F138" s="7"/>
      <c r="G138" s="7"/>
      <c r="H138" s="7"/>
      <c r="I138" s="7"/>
      <c r="J138" s="7"/>
      <c r="K138" s="7"/>
      <c r="L138" s="7"/>
      <c r="M138" s="7"/>
      <c r="N138" s="7"/>
      <c r="O138" s="7"/>
      <c r="P138" s="7"/>
      <c r="Q138" s="7"/>
      <c r="R138" s="7"/>
      <c r="S138" s="7"/>
      <c r="T138" s="15"/>
      <c r="U138" s="15"/>
      <c r="V138" s="15"/>
      <c r="W138" s="15"/>
      <c r="X138" s="15"/>
      <c r="Y138" s="15"/>
      <c r="Z138" s="15"/>
    </row>
    <row r="139" ht="14.25" customHeight="1">
      <c r="A139" s="15"/>
      <c r="B139" s="15"/>
      <c r="C139" s="15"/>
      <c r="D139" s="7"/>
      <c r="E139" s="7"/>
      <c r="F139" s="7"/>
      <c r="G139" s="7"/>
      <c r="H139" s="7"/>
      <c r="I139" s="7"/>
      <c r="J139" s="7"/>
      <c r="K139" s="7"/>
      <c r="L139" s="7"/>
      <c r="M139" s="7"/>
      <c r="N139" s="7"/>
      <c r="O139" s="7"/>
      <c r="P139" s="7"/>
      <c r="Q139" s="7"/>
      <c r="R139" s="7"/>
      <c r="S139" s="7"/>
      <c r="T139" s="15"/>
      <c r="U139" s="15"/>
      <c r="V139" s="15"/>
      <c r="W139" s="15"/>
      <c r="X139" s="15"/>
      <c r="Y139" s="15"/>
      <c r="Z139" s="15"/>
    </row>
    <row r="140" ht="14.25" customHeight="1">
      <c r="A140" s="15"/>
      <c r="B140" s="15"/>
      <c r="C140" s="15"/>
      <c r="D140" s="7"/>
      <c r="E140" s="7"/>
      <c r="F140" s="7"/>
      <c r="G140" s="7"/>
      <c r="H140" s="7"/>
      <c r="I140" s="7"/>
      <c r="J140" s="7"/>
      <c r="K140" s="7"/>
      <c r="L140" s="7"/>
      <c r="M140" s="7"/>
      <c r="N140" s="7"/>
      <c r="O140" s="7"/>
      <c r="P140" s="7"/>
      <c r="Q140" s="7"/>
      <c r="R140" s="7"/>
      <c r="S140" s="7"/>
      <c r="T140" s="15"/>
      <c r="U140" s="15"/>
      <c r="V140" s="15"/>
      <c r="W140" s="15"/>
      <c r="X140" s="15"/>
      <c r="Y140" s="15"/>
      <c r="Z140" s="15"/>
    </row>
    <row r="141" ht="14.25" customHeight="1">
      <c r="A141" s="15"/>
      <c r="B141" s="15"/>
      <c r="C141" s="15"/>
      <c r="D141" s="7"/>
      <c r="E141" s="7"/>
      <c r="F141" s="7"/>
      <c r="G141" s="7"/>
      <c r="H141" s="7"/>
      <c r="I141" s="7"/>
      <c r="J141" s="7"/>
      <c r="K141" s="7"/>
      <c r="L141" s="7"/>
      <c r="M141" s="7"/>
      <c r="N141" s="7"/>
      <c r="O141" s="7"/>
      <c r="P141" s="7"/>
      <c r="Q141" s="7"/>
      <c r="R141" s="7"/>
      <c r="S141" s="7"/>
      <c r="T141" s="15"/>
      <c r="U141" s="15"/>
      <c r="V141" s="15"/>
      <c r="W141" s="15"/>
      <c r="X141" s="15"/>
      <c r="Y141" s="15"/>
      <c r="Z141" s="15"/>
    </row>
    <row r="142" ht="14.25" customHeight="1">
      <c r="A142" s="15"/>
      <c r="B142" s="15"/>
      <c r="C142" s="15"/>
      <c r="D142" s="7"/>
      <c r="E142" s="7"/>
      <c r="F142" s="7"/>
      <c r="G142" s="7"/>
      <c r="H142" s="7"/>
      <c r="I142" s="7"/>
      <c r="J142" s="7"/>
      <c r="K142" s="7"/>
      <c r="L142" s="7"/>
      <c r="M142" s="7"/>
      <c r="N142" s="7"/>
      <c r="O142" s="7"/>
      <c r="P142" s="7"/>
      <c r="Q142" s="7"/>
      <c r="R142" s="7"/>
      <c r="S142" s="7"/>
      <c r="T142" s="15"/>
      <c r="U142" s="15"/>
      <c r="V142" s="15"/>
      <c r="W142" s="15"/>
      <c r="X142" s="15"/>
      <c r="Y142" s="15"/>
      <c r="Z142" s="15"/>
    </row>
    <row r="143" ht="14.25" customHeight="1">
      <c r="A143" s="15"/>
      <c r="B143" s="15"/>
      <c r="C143" s="15"/>
      <c r="D143" s="7"/>
      <c r="E143" s="7"/>
      <c r="F143" s="7"/>
      <c r="G143" s="7"/>
      <c r="H143" s="7"/>
      <c r="I143" s="7"/>
      <c r="J143" s="7"/>
      <c r="K143" s="7"/>
      <c r="L143" s="7"/>
      <c r="M143" s="7"/>
      <c r="N143" s="7"/>
      <c r="O143" s="7"/>
      <c r="P143" s="7"/>
      <c r="Q143" s="7"/>
      <c r="R143" s="7"/>
      <c r="S143" s="7"/>
      <c r="T143" s="15"/>
      <c r="U143" s="15"/>
      <c r="V143" s="15"/>
      <c r="W143" s="15"/>
      <c r="X143" s="15"/>
      <c r="Y143" s="15"/>
      <c r="Z143" s="15"/>
    </row>
    <row r="144" ht="14.25" customHeight="1">
      <c r="A144" s="15"/>
      <c r="B144" s="15"/>
      <c r="C144" s="15"/>
      <c r="D144" s="7"/>
      <c r="E144" s="7"/>
      <c r="F144" s="7"/>
      <c r="G144" s="7"/>
      <c r="H144" s="7"/>
      <c r="I144" s="7"/>
      <c r="J144" s="7"/>
      <c r="K144" s="7"/>
      <c r="L144" s="7"/>
      <c r="M144" s="7"/>
      <c r="N144" s="7"/>
      <c r="O144" s="7"/>
      <c r="P144" s="7"/>
      <c r="Q144" s="7"/>
      <c r="R144" s="7"/>
      <c r="S144" s="7"/>
      <c r="T144" s="15"/>
      <c r="U144" s="15"/>
      <c r="V144" s="15"/>
      <c r="W144" s="15"/>
      <c r="X144" s="15"/>
      <c r="Y144" s="15"/>
      <c r="Z144" s="15"/>
    </row>
    <row r="145" ht="14.25" customHeight="1">
      <c r="A145" s="15"/>
      <c r="B145" s="15"/>
      <c r="C145" s="15"/>
      <c r="D145" s="7"/>
      <c r="E145" s="7"/>
      <c r="F145" s="7"/>
      <c r="G145" s="7"/>
      <c r="H145" s="7"/>
      <c r="I145" s="7"/>
      <c r="J145" s="7"/>
      <c r="K145" s="7"/>
      <c r="L145" s="7"/>
      <c r="M145" s="7"/>
      <c r="N145" s="7"/>
      <c r="O145" s="7"/>
      <c r="P145" s="7"/>
      <c r="Q145" s="7"/>
      <c r="R145" s="7"/>
      <c r="S145" s="7"/>
      <c r="T145" s="15"/>
      <c r="U145" s="15"/>
      <c r="V145" s="15"/>
      <c r="W145" s="15"/>
      <c r="X145" s="15"/>
      <c r="Y145" s="15"/>
      <c r="Z145" s="15"/>
    </row>
    <row r="146" ht="14.25" customHeight="1">
      <c r="A146" s="15"/>
      <c r="B146" s="15"/>
      <c r="C146" s="15"/>
      <c r="D146" s="7"/>
      <c r="E146" s="7"/>
      <c r="F146" s="7"/>
      <c r="G146" s="7"/>
      <c r="H146" s="7"/>
      <c r="I146" s="7"/>
      <c r="J146" s="7"/>
      <c r="K146" s="7"/>
      <c r="L146" s="7"/>
      <c r="M146" s="7"/>
      <c r="N146" s="7"/>
      <c r="O146" s="7"/>
      <c r="P146" s="7"/>
      <c r="Q146" s="7"/>
      <c r="R146" s="7"/>
      <c r="S146" s="7"/>
      <c r="T146" s="15"/>
      <c r="U146" s="15"/>
      <c r="V146" s="15"/>
      <c r="W146" s="15"/>
      <c r="X146" s="15"/>
      <c r="Y146" s="15"/>
      <c r="Z146" s="15"/>
    </row>
    <row r="147" ht="14.25" customHeight="1">
      <c r="A147" s="15"/>
      <c r="B147" s="15"/>
      <c r="C147" s="15"/>
      <c r="D147" s="7"/>
      <c r="E147" s="7"/>
      <c r="F147" s="7"/>
      <c r="G147" s="7"/>
      <c r="H147" s="7"/>
      <c r="I147" s="7"/>
      <c r="J147" s="7"/>
      <c r="K147" s="7"/>
      <c r="L147" s="7"/>
      <c r="M147" s="7"/>
      <c r="N147" s="7"/>
      <c r="O147" s="7"/>
      <c r="P147" s="7"/>
      <c r="Q147" s="7"/>
      <c r="R147" s="7"/>
      <c r="S147" s="7"/>
      <c r="T147" s="15"/>
      <c r="U147" s="15"/>
      <c r="V147" s="15"/>
      <c r="W147" s="15"/>
      <c r="X147" s="15"/>
      <c r="Y147" s="15"/>
      <c r="Z147" s="15"/>
    </row>
    <row r="148" ht="14.25" customHeight="1">
      <c r="A148" s="15"/>
      <c r="B148" s="15"/>
      <c r="C148" s="15"/>
      <c r="D148" s="7"/>
      <c r="E148" s="7"/>
      <c r="F148" s="7"/>
      <c r="G148" s="7"/>
      <c r="H148" s="7"/>
      <c r="I148" s="7"/>
      <c r="J148" s="7"/>
      <c r="K148" s="7"/>
      <c r="L148" s="7"/>
      <c r="M148" s="7"/>
      <c r="N148" s="7"/>
      <c r="O148" s="7"/>
      <c r="P148" s="7"/>
      <c r="Q148" s="7"/>
      <c r="R148" s="7"/>
      <c r="S148" s="7"/>
      <c r="T148" s="15"/>
      <c r="U148" s="15"/>
      <c r="V148" s="15"/>
      <c r="W148" s="15"/>
      <c r="X148" s="15"/>
      <c r="Y148" s="15"/>
      <c r="Z148" s="15"/>
    </row>
    <row r="149" ht="14.25" customHeight="1">
      <c r="A149" s="15"/>
      <c r="B149" s="15"/>
      <c r="C149" s="15"/>
      <c r="D149" s="7"/>
      <c r="E149" s="7"/>
      <c r="F149" s="7"/>
      <c r="G149" s="7"/>
      <c r="H149" s="7"/>
      <c r="I149" s="7"/>
      <c r="J149" s="7"/>
      <c r="K149" s="7"/>
      <c r="L149" s="7"/>
      <c r="M149" s="7"/>
      <c r="N149" s="7"/>
      <c r="O149" s="7"/>
      <c r="P149" s="7"/>
      <c r="Q149" s="7"/>
      <c r="R149" s="7"/>
      <c r="S149" s="7"/>
      <c r="T149" s="15"/>
      <c r="U149" s="15"/>
      <c r="V149" s="15"/>
      <c r="W149" s="15"/>
      <c r="X149" s="15"/>
      <c r="Y149" s="15"/>
      <c r="Z149" s="15"/>
    </row>
    <row r="150" ht="14.25" customHeight="1">
      <c r="A150" s="15"/>
      <c r="B150" s="15"/>
      <c r="C150" s="15"/>
      <c r="D150" s="7"/>
      <c r="E150" s="7"/>
      <c r="F150" s="7"/>
      <c r="G150" s="7"/>
      <c r="H150" s="7"/>
      <c r="I150" s="7"/>
      <c r="J150" s="7"/>
      <c r="K150" s="7"/>
      <c r="L150" s="7"/>
      <c r="M150" s="7"/>
      <c r="N150" s="7"/>
      <c r="O150" s="7"/>
      <c r="P150" s="7"/>
      <c r="Q150" s="7"/>
      <c r="R150" s="7"/>
      <c r="S150" s="7"/>
      <c r="T150" s="15"/>
      <c r="U150" s="15"/>
      <c r="V150" s="15"/>
      <c r="W150" s="15"/>
      <c r="X150" s="15"/>
      <c r="Y150" s="15"/>
      <c r="Z150" s="15"/>
    </row>
    <row r="151" ht="14.25" customHeight="1">
      <c r="A151" s="15"/>
      <c r="B151" s="15"/>
      <c r="C151" s="15"/>
      <c r="D151" s="7"/>
      <c r="E151" s="7"/>
      <c r="F151" s="7"/>
      <c r="G151" s="7"/>
      <c r="H151" s="7"/>
      <c r="I151" s="7"/>
      <c r="J151" s="7"/>
      <c r="K151" s="7"/>
      <c r="L151" s="7"/>
      <c r="M151" s="7"/>
      <c r="N151" s="7"/>
      <c r="O151" s="7"/>
      <c r="P151" s="7"/>
      <c r="Q151" s="7"/>
      <c r="R151" s="7"/>
      <c r="S151" s="7"/>
      <c r="T151" s="15"/>
      <c r="U151" s="15"/>
      <c r="V151" s="15"/>
      <c r="W151" s="15"/>
      <c r="X151" s="15"/>
      <c r="Y151" s="15"/>
      <c r="Z151" s="15"/>
    </row>
    <row r="152" ht="14.25" customHeight="1">
      <c r="A152" s="15"/>
      <c r="B152" s="15"/>
      <c r="C152" s="15"/>
      <c r="D152" s="7"/>
      <c r="E152" s="7"/>
      <c r="F152" s="7"/>
      <c r="G152" s="7"/>
      <c r="H152" s="7"/>
      <c r="I152" s="7"/>
      <c r="J152" s="7"/>
      <c r="K152" s="7"/>
      <c r="L152" s="7"/>
      <c r="M152" s="7"/>
      <c r="N152" s="7"/>
      <c r="O152" s="7"/>
      <c r="P152" s="7"/>
      <c r="Q152" s="7"/>
      <c r="R152" s="7"/>
      <c r="S152" s="7"/>
      <c r="T152" s="15"/>
      <c r="U152" s="15"/>
      <c r="V152" s="15"/>
      <c r="W152" s="15"/>
      <c r="X152" s="15"/>
      <c r="Y152" s="15"/>
      <c r="Z152" s="15"/>
    </row>
    <row r="153" ht="14.25" customHeight="1">
      <c r="A153" s="15"/>
      <c r="B153" s="15"/>
      <c r="C153" s="15"/>
      <c r="D153" s="7"/>
      <c r="E153" s="7"/>
      <c r="F153" s="7"/>
      <c r="G153" s="7"/>
      <c r="H153" s="7"/>
      <c r="I153" s="7"/>
      <c r="J153" s="7"/>
      <c r="K153" s="7"/>
      <c r="L153" s="7"/>
      <c r="M153" s="7"/>
      <c r="N153" s="7"/>
      <c r="O153" s="7"/>
      <c r="P153" s="7"/>
      <c r="Q153" s="7"/>
      <c r="R153" s="7"/>
      <c r="S153" s="7"/>
      <c r="T153" s="15"/>
      <c r="U153" s="15"/>
      <c r="V153" s="15"/>
      <c r="W153" s="15"/>
      <c r="X153" s="15"/>
      <c r="Y153" s="15"/>
      <c r="Z153" s="15"/>
    </row>
    <row r="154" ht="14.25" customHeight="1">
      <c r="A154" s="15"/>
      <c r="B154" s="15"/>
      <c r="C154" s="15"/>
      <c r="D154" s="7"/>
      <c r="E154" s="7"/>
      <c r="F154" s="7"/>
      <c r="G154" s="7"/>
      <c r="H154" s="7"/>
      <c r="I154" s="7"/>
      <c r="J154" s="7"/>
      <c r="K154" s="7"/>
      <c r="L154" s="7"/>
      <c r="M154" s="7"/>
      <c r="N154" s="7"/>
      <c r="O154" s="7"/>
      <c r="P154" s="7"/>
      <c r="Q154" s="7"/>
      <c r="R154" s="7"/>
      <c r="S154" s="7"/>
      <c r="T154" s="15"/>
      <c r="U154" s="15"/>
      <c r="V154" s="15"/>
      <c r="W154" s="15"/>
      <c r="X154" s="15"/>
      <c r="Y154" s="15"/>
      <c r="Z154" s="15"/>
    </row>
    <row r="155" ht="14.25" customHeight="1">
      <c r="A155" s="15"/>
      <c r="B155" s="15"/>
      <c r="C155" s="15"/>
      <c r="D155" s="7"/>
      <c r="E155" s="7"/>
      <c r="F155" s="7"/>
      <c r="G155" s="7"/>
      <c r="H155" s="7"/>
      <c r="I155" s="7"/>
      <c r="J155" s="7"/>
      <c r="K155" s="7"/>
      <c r="L155" s="7"/>
      <c r="M155" s="7"/>
      <c r="N155" s="7"/>
      <c r="O155" s="7"/>
      <c r="P155" s="7"/>
      <c r="Q155" s="7"/>
      <c r="R155" s="7"/>
      <c r="S155" s="7"/>
      <c r="T155" s="15"/>
      <c r="U155" s="15"/>
      <c r="V155" s="15"/>
      <c r="W155" s="15"/>
      <c r="X155" s="15"/>
      <c r="Y155" s="15"/>
      <c r="Z155" s="15"/>
    </row>
    <row r="156" ht="14.25" customHeight="1">
      <c r="A156" s="15"/>
      <c r="B156" s="15"/>
      <c r="C156" s="15"/>
      <c r="D156" s="7"/>
      <c r="E156" s="7"/>
      <c r="F156" s="7"/>
      <c r="G156" s="7"/>
      <c r="H156" s="7"/>
      <c r="I156" s="7"/>
      <c r="J156" s="7"/>
      <c r="K156" s="7"/>
      <c r="L156" s="7"/>
      <c r="M156" s="7"/>
      <c r="N156" s="7"/>
      <c r="O156" s="7"/>
      <c r="P156" s="7"/>
      <c r="Q156" s="7"/>
      <c r="R156" s="7"/>
      <c r="S156" s="7"/>
      <c r="T156" s="15"/>
      <c r="U156" s="15"/>
      <c r="V156" s="15"/>
      <c r="W156" s="15"/>
      <c r="X156" s="15"/>
      <c r="Y156" s="15"/>
      <c r="Z156" s="15"/>
    </row>
    <row r="157" ht="14.25" customHeight="1">
      <c r="A157" s="15"/>
      <c r="B157" s="15"/>
      <c r="C157" s="15"/>
      <c r="D157" s="7"/>
      <c r="E157" s="7"/>
      <c r="F157" s="7"/>
      <c r="G157" s="7"/>
      <c r="H157" s="7"/>
      <c r="I157" s="7"/>
      <c r="J157" s="7"/>
      <c r="K157" s="7"/>
      <c r="L157" s="7"/>
      <c r="M157" s="7"/>
      <c r="N157" s="7"/>
      <c r="O157" s="7"/>
      <c r="P157" s="7"/>
      <c r="Q157" s="7"/>
      <c r="R157" s="7"/>
      <c r="S157" s="7"/>
      <c r="T157" s="15"/>
      <c r="U157" s="15"/>
      <c r="V157" s="15"/>
      <c r="W157" s="15"/>
      <c r="X157" s="15"/>
      <c r="Y157" s="15"/>
      <c r="Z157" s="15"/>
    </row>
    <row r="158" ht="14.25" customHeight="1">
      <c r="A158" s="15"/>
      <c r="B158" s="15"/>
      <c r="C158" s="15"/>
      <c r="D158" s="7"/>
      <c r="E158" s="7"/>
      <c r="F158" s="7"/>
      <c r="G158" s="7"/>
      <c r="H158" s="7"/>
      <c r="I158" s="7"/>
      <c r="J158" s="7"/>
      <c r="K158" s="7"/>
      <c r="L158" s="7"/>
      <c r="M158" s="7"/>
      <c r="N158" s="7"/>
      <c r="O158" s="7"/>
      <c r="P158" s="7"/>
      <c r="Q158" s="7"/>
      <c r="R158" s="7"/>
      <c r="S158" s="7"/>
      <c r="T158" s="15"/>
      <c r="U158" s="15"/>
      <c r="V158" s="15"/>
      <c r="W158" s="15"/>
      <c r="X158" s="15"/>
      <c r="Y158" s="15"/>
      <c r="Z158" s="15"/>
    </row>
    <row r="159" ht="14.25" customHeight="1">
      <c r="A159" s="15"/>
      <c r="B159" s="15"/>
      <c r="C159" s="15"/>
      <c r="D159" s="7"/>
      <c r="E159" s="7"/>
      <c r="F159" s="7"/>
      <c r="G159" s="7"/>
      <c r="H159" s="7"/>
      <c r="I159" s="7"/>
      <c r="J159" s="7"/>
      <c r="K159" s="7"/>
      <c r="L159" s="7"/>
      <c r="M159" s="7"/>
      <c r="N159" s="7"/>
      <c r="O159" s="7"/>
      <c r="P159" s="7"/>
      <c r="Q159" s="7"/>
      <c r="R159" s="7"/>
      <c r="S159" s="7"/>
      <c r="T159" s="15"/>
      <c r="U159" s="15"/>
      <c r="V159" s="15"/>
      <c r="W159" s="15"/>
      <c r="X159" s="15"/>
      <c r="Y159" s="15"/>
      <c r="Z159" s="15"/>
    </row>
    <row r="160" ht="14.25" customHeight="1">
      <c r="A160" s="15"/>
      <c r="B160" s="15"/>
      <c r="C160" s="15"/>
      <c r="D160" s="7"/>
      <c r="E160" s="7"/>
      <c r="F160" s="7"/>
      <c r="G160" s="7"/>
      <c r="H160" s="7"/>
      <c r="I160" s="7"/>
      <c r="J160" s="7"/>
      <c r="K160" s="7"/>
      <c r="L160" s="7"/>
      <c r="M160" s="7"/>
      <c r="N160" s="7"/>
      <c r="O160" s="7"/>
      <c r="P160" s="7"/>
      <c r="Q160" s="7"/>
      <c r="R160" s="7"/>
      <c r="S160" s="7"/>
      <c r="T160" s="15"/>
      <c r="U160" s="15"/>
      <c r="V160" s="15"/>
      <c r="W160" s="15"/>
      <c r="X160" s="15"/>
      <c r="Y160" s="15"/>
      <c r="Z160" s="15"/>
    </row>
    <row r="161" ht="14.25" customHeight="1">
      <c r="A161" s="15"/>
      <c r="B161" s="15"/>
      <c r="C161" s="15"/>
      <c r="D161" s="7"/>
      <c r="E161" s="7"/>
      <c r="F161" s="7"/>
      <c r="G161" s="7"/>
      <c r="H161" s="7"/>
      <c r="I161" s="7"/>
      <c r="J161" s="7"/>
      <c r="K161" s="7"/>
      <c r="L161" s="7"/>
      <c r="M161" s="7"/>
      <c r="N161" s="7"/>
      <c r="O161" s="7"/>
      <c r="P161" s="7"/>
      <c r="Q161" s="7"/>
      <c r="R161" s="7"/>
      <c r="S161" s="7"/>
      <c r="T161" s="15"/>
      <c r="U161" s="15"/>
      <c r="V161" s="15"/>
      <c r="W161" s="15"/>
      <c r="X161" s="15"/>
      <c r="Y161" s="15"/>
      <c r="Z161" s="15"/>
    </row>
    <row r="162" ht="14.25" customHeight="1">
      <c r="A162" s="15"/>
      <c r="B162" s="15"/>
      <c r="C162" s="15"/>
      <c r="D162" s="7"/>
      <c r="E162" s="7"/>
      <c r="F162" s="7"/>
      <c r="G162" s="7"/>
      <c r="H162" s="7"/>
      <c r="I162" s="7"/>
      <c r="J162" s="7"/>
      <c r="K162" s="7"/>
      <c r="L162" s="7"/>
      <c r="M162" s="7"/>
      <c r="N162" s="7"/>
      <c r="O162" s="7"/>
      <c r="P162" s="7"/>
      <c r="Q162" s="7"/>
      <c r="R162" s="7"/>
      <c r="S162" s="7"/>
      <c r="T162" s="15"/>
      <c r="U162" s="15"/>
      <c r="V162" s="15"/>
      <c r="W162" s="15"/>
      <c r="X162" s="15"/>
      <c r="Y162" s="15"/>
      <c r="Z162" s="15"/>
    </row>
    <row r="163" ht="14.25" customHeight="1">
      <c r="A163" s="15"/>
      <c r="B163" s="15"/>
      <c r="C163" s="15"/>
      <c r="D163" s="7"/>
      <c r="E163" s="7"/>
      <c r="F163" s="7"/>
      <c r="G163" s="7"/>
      <c r="H163" s="7"/>
      <c r="I163" s="7"/>
      <c r="J163" s="7"/>
      <c r="K163" s="7"/>
      <c r="L163" s="7"/>
      <c r="M163" s="7"/>
      <c r="N163" s="7"/>
      <c r="O163" s="7"/>
      <c r="P163" s="7"/>
      <c r="Q163" s="7"/>
      <c r="R163" s="7"/>
      <c r="S163" s="7"/>
      <c r="T163" s="15"/>
      <c r="U163" s="15"/>
      <c r="V163" s="15"/>
      <c r="W163" s="15"/>
      <c r="X163" s="15"/>
      <c r="Y163" s="15"/>
      <c r="Z163" s="15"/>
    </row>
    <row r="164" ht="14.25" customHeight="1">
      <c r="A164" s="15"/>
      <c r="B164" s="15"/>
      <c r="C164" s="15"/>
      <c r="D164" s="7"/>
      <c r="E164" s="7"/>
      <c r="F164" s="7"/>
      <c r="G164" s="7"/>
      <c r="H164" s="7"/>
      <c r="I164" s="7"/>
      <c r="J164" s="7"/>
      <c r="K164" s="7"/>
      <c r="L164" s="7"/>
      <c r="M164" s="7"/>
      <c r="N164" s="7"/>
      <c r="O164" s="7"/>
      <c r="P164" s="7"/>
      <c r="Q164" s="7"/>
      <c r="R164" s="7"/>
      <c r="S164" s="7"/>
      <c r="T164" s="15"/>
      <c r="U164" s="15"/>
      <c r="V164" s="15"/>
      <c r="W164" s="15"/>
      <c r="X164" s="15"/>
      <c r="Y164" s="15"/>
      <c r="Z164" s="15"/>
    </row>
    <row r="165" ht="14.25" customHeight="1">
      <c r="A165" s="15"/>
      <c r="B165" s="15"/>
      <c r="C165" s="15"/>
      <c r="D165" s="7"/>
      <c r="E165" s="7"/>
      <c r="F165" s="7"/>
      <c r="G165" s="7"/>
      <c r="H165" s="7"/>
      <c r="I165" s="7"/>
      <c r="J165" s="7"/>
      <c r="K165" s="7"/>
      <c r="L165" s="7"/>
      <c r="M165" s="7"/>
      <c r="N165" s="7"/>
      <c r="O165" s="7"/>
      <c r="P165" s="7"/>
      <c r="Q165" s="7"/>
      <c r="R165" s="7"/>
      <c r="S165" s="7"/>
      <c r="T165" s="15"/>
      <c r="U165" s="15"/>
      <c r="V165" s="15"/>
      <c r="W165" s="15"/>
      <c r="X165" s="15"/>
      <c r="Y165" s="15"/>
      <c r="Z165" s="15"/>
    </row>
    <row r="166" ht="14.25" customHeight="1">
      <c r="A166" s="15"/>
      <c r="B166" s="15"/>
      <c r="C166" s="15"/>
      <c r="D166" s="7"/>
      <c r="E166" s="7"/>
      <c r="F166" s="7"/>
      <c r="G166" s="7"/>
      <c r="H166" s="7"/>
      <c r="I166" s="7"/>
      <c r="J166" s="7"/>
      <c r="K166" s="7"/>
      <c r="L166" s="7"/>
      <c r="M166" s="7"/>
      <c r="N166" s="7"/>
      <c r="O166" s="7"/>
      <c r="P166" s="7"/>
      <c r="Q166" s="7"/>
      <c r="R166" s="7"/>
      <c r="S166" s="7"/>
      <c r="T166" s="15"/>
      <c r="U166" s="15"/>
      <c r="V166" s="15"/>
      <c r="W166" s="15"/>
      <c r="X166" s="15"/>
      <c r="Y166" s="15"/>
      <c r="Z166" s="15"/>
    </row>
    <row r="167" ht="14.25" customHeight="1">
      <c r="A167" s="15"/>
      <c r="B167" s="15"/>
      <c r="C167" s="15"/>
      <c r="D167" s="7"/>
      <c r="E167" s="7"/>
      <c r="F167" s="7"/>
      <c r="G167" s="7"/>
      <c r="H167" s="7"/>
      <c r="I167" s="7"/>
      <c r="J167" s="7"/>
      <c r="K167" s="7"/>
      <c r="L167" s="7"/>
      <c r="M167" s="7"/>
      <c r="N167" s="7"/>
      <c r="O167" s="7"/>
      <c r="P167" s="7"/>
      <c r="Q167" s="7"/>
      <c r="R167" s="7"/>
      <c r="S167" s="7"/>
      <c r="T167" s="15"/>
      <c r="U167" s="15"/>
      <c r="V167" s="15"/>
      <c r="W167" s="15"/>
      <c r="X167" s="15"/>
      <c r="Y167" s="15"/>
      <c r="Z167" s="15"/>
    </row>
    <row r="168" ht="14.25" customHeight="1">
      <c r="A168" s="15"/>
      <c r="B168" s="15"/>
      <c r="C168" s="15"/>
      <c r="D168" s="7"/>
      <c r="E168" s="7"/>
      <c r="F168" s="7"/>
      <c r="G168" s="7"/>
      <c r="H168" s="7"/>
      <c r="I168" s="7"/>
      <c r="J168" s="7"/>
      <c r="K168" s="7"/>
      <c r="L168" s="7"/>
      <c r="M168" s="7"/>
      <c r="N168" s="7"/>
      <c r="O168" s="7"/>
      <c r="P168" s="7"/>
      <c r="Q168" s="7"/>
      <c r="R168" s="7"/>
      <c r="S168" s="7"/>
      <c r="T168" s="15"/>
      <c r="U168" s="15"/>
      <c r="V168" s="15"/>
      <c r="W168" s="15"/>
      <c r="X168" s="15"/>
      <c r="Y168" s="15"/>
      <c r="Z168" s="15"/>
    </row>
    <row r="169" ht="14.25" customHeight="1">
      <c r="A169" s="15"/>
      <c r="B169" s="15"/>
      <c r="C169" s="15"/>
      <c r="D169" s="7"/>
      <c r="E169" s="7"/>
      <c r="F169" s="7"/>
      <c r="G169" s="7"/>
      <c r="H169" s="7"/>
      <c r="I169" s="7"/>
      <c r="J169" s="7"/>
      <c r="K169" s="7"/>
      <c r="L169" s="7"/>
      <c r="M169" s="7"/>
      <c r="N169" s="7"/>
      <c r="O169" s="7"/>
      <c r="P169" s="7"/>
      <c r="Q169" s="7"/>
      <c r="R169" s="7"/>
      <c r="S169" s="7"/>
      <c r="T169" s="15"/>
      <c r="U169" s="15"/>
      <c r="V169" s="15"/>
      <c r="W169" s="15"/>
      <c r="X169" s="15"/>
      <c r="Y169" s="15"/>
      <c r="Z169" s="15"/>
    </row>
    <row r="170" ht="14.25" customHeight="1">
      <c r="A170" s="15"/>
      <c r="B170" s="15"/>
      <c r="C170" s="15"/>
      <c r="D170" s="7"/>
      <c r="E170" s="7"/>
      <c r="F170" s="7"/>
      <c r="G170" s="7"/>
      <c r="H170" s="7"/>
      <c r="I170" s="7"/>
      <c r="J170" s="7"/>
      <c r="K170" s="7"/>
      <c r="L170" s="7"/>
      <c r="M170" s="7"/>
      <c r="N170" s="7"/>
      <c r="O170" s="7"/>
      <c r="P170" s="7"/>
      <c r="Q170" s="7"/>
      <c r="R170" s="7"/>
      <c r="S170" s="7"/>
      <c r="T170" s="15"/>
      <c r="U170" s="15"/>
      <c r="V170" s="15"/>
      <c r="W170" s="15"/>
      <c r="X170" s="15"/>
      <c r="Y170" s="15"/>
      <c r="Z170" s="15"/>
    </row>
    <row r="171" ht="14.25" customHeight="1">
      <c r="A171" s="15"/>
      <c r="B171" s="15"/>
      <c r="C171" s="15"/>
      <c r="D171" s="7"/>
      <c r="E171" s="7"/>
      <c r="F171" s="7"/>
      <c r="G171" s="7"/>
      <c r="H171" s="7"/>
      <c r="I171" s="7"/>
      <c r="J171" s="7"/>
      <c r="K171" s="7"/>
      <c r="L171" s="7"/>
      <c r="M171" s="7"/>
      <c r="N171" s="7"/>
      <c r="O171" s="7"/>
      <c r="P171" s="7"/>
      <c r="Q171" s="7"/>
      <c r="R171" s="7"/>
      <c r="S171" s="7"/>
      <c r="T171" s="15"/>
      <c r="U171" s="15"/>
      <c r="V171" s="15"/>
      <c r="W171" s="15"/>
      <c r="X171" s="15"/>
      <c r="Y171" s="15"/>
      <c r="Z171" s="15"/>
    </row>
    <row r="172" ht="14.25" customHeight="1">
      <c r="A172" s="15"/>
      <c r="B172" s="15"/>
      <c r="C172" s="15"/>
      <c r="D172" s="7"/>
      <c r="E172" s="7"/>
      <c r="F172" s="7"/>
      <c r="G172" s="7"/>
      <c r="H172" s="7"/>
      <c r="I172" s="7"/>
      <c r="J172" s="7"/>
      <c r="K172" s="7"/>
      <c r="L172" s="7"/>
      <c r="M172" s="7"/>
      <c r="N172" s="7"/>
      <c r="O172" s="7"/>
      <c r="P172" s="7"/>
      <c r="Q172" s="7"/>
      <c r="R172" s="7"/>
      <c r="S172" s="7"/>
      <c r="T172" s="15"/>
      <c r="U172" s="15"/>
      <c r="V172" s="15"/>
      <c r="W172" s="15"/>
      <c r="X172" s="15"/>
      <c r="Y172" s="15"/>
      <c r="Z172" s="15"/>
    </row>
    <row r="173" ht="14.25" customHeight="1">
      <c r="A173" s="15"/>
      <c r="B173" s="15"/>
      <c r="C173" s="15"/>
      <c r="D173" s="7"/>
      <c r="E173" s="7"/>
      <c r="F173" s="7"/>
      <c r="G173" s="7"/>
      <c r="H173" s="7"/>
      <c r="I173" s="7"/>
      <c r="J173" s="7"/>
      <c r="K173" s="7"/>
      <c r="L173" s="7"/>
      <c r="M173" s="7"/>
      <c r="N173" s="7"/>
      <c r="O173" s="7"/>
      <c r="P173" s="7"/>
      <c r="Q173" s="7"/>
      <c r="R173" s="7"/>
      <c r="S173" s="7"/>
      <c r="T173" s="15"/>
      <c r="U173" s="15"/>
      <c r="V173" s="15"/>
      <c r="W173" s="15"/>
      <c r="X173" s="15"/>
      <c r="Y173" s="15"/>
      <c r="Z173" s="15"/>
    </row>
    <row r="174" ht="14.25" customHeight="1">
      <c r="A174" s="15"/>
      <c r="B174" s="15"/>
      <c r="C174" s="15"/>
      <c r="D174" s="7"/>
      <c r="E174" s="7"/>
      <c r="F174" s="7"/>
      <c r="G174" s="7"/>
      <c r="H174" s="7"/>
      <c r="I174" s="7"/>
      <c r="J174" s="7"/>
      <c r="K174" s="7"/>
      <c r="L174" s="7"/>
      <c r="M174" s="7"/>
      <c r="N174" s="7"/>
      <c r="O174" s="7"/>
      <c r="P174" s="7"/>
      <c r="Q174" s="7"/>
      <c r="R174" s="7"/>
      <c r="S174" s="7"/>
      <c r="T174" s="15"/>
      <c r="U174" s="15"/>
      <c r="V174" s="15"/>
      <c r="W174" s="15"/>
      <c r="X174" s="15"/>
      <c r="Y174" s="15"/>
      <c r="Z174" s="15"/>
    </row>
    <row r="175" ht="14.25" customHeight="1">
      <c r="A175" s="15"/>
      <c r="B175" s="15"/>
      <c r="C175" s="15"/>
      <c r="D175" s="7"/>
      <c r="E175" s="7"/>
      <c r="F175" s="7"/>
      <c r="G175" s="7"/>
      <c r="H175" s="7"/>
      <c r="I175" s="7"/>
      <c r="J175" s="7"/>
      <c r="K175" s="7"/>
      <c r="L175" s="7"/>
      <c r="M175" s="7"/>
      <c r="N175" s="7"/>
      <c r="O175" s="7"/>
      <c r="P175" s="7"/>
      <c r="Q175" s="7"/>
      <c r="R175" s="7"/>
      <c r="S175" s="7"/>
      <c r="T175" s="15"/>
      <c r="U175" s="15"/>
      <c r="V175" s="15"/>
      <c r="W175" s="15"/>
      <c r="X175" s="15"/>
      <c r="Y175" s="15"/>
      <c r="Z175" s="15"/>
    </row>
    <row r="176" ht="14.25" customHeight="1">
      <c r="A176" s="15"/>
      <c r="B176" s="15"/>
      <c r="C176" s="15"/>
      <c r="D176" s="7"/>
      <c r="E176" s="7"/>
      <c r="F176" s="7"/>
      <c r="G176" s="7"/>
      <c r="H176" s="7"/>
      <c r="I176" s="7"/>
      <c r="J176" s="7"/>
      <c r="K176" s="7"/>
      <c r="L176" s="7"/>
      <c r="M176" s="7"/>
      <c r="N176" s="7"/>
      <c r="O176" s="7"/>
      <c r="P176" s="7"/>
      <c r="Q176" s="7"/>
      <c r="R176" s="7"/>
      <c r="S176" s="7"/>
      <c r="T176" s="15"/>
      <c r="U176" s="15"/>
      <c r="V176" s="15"/>
      <c r="W176" s="15"/>
      <c r="X176" s="15"/>
      <c r="Y176" s="15"/>
      <c r="Z176" s="15"/>
    </row>
    <row r="177" ht="14.25" customHeight="1">
      <c r="A177" s="15"/>
      <c r="B177" s="15"/>
      <c r="C177" s="15"/>
      <c r="D177" s="7"/>
      <c r="E177" s="7"/>
      <c r="F177" s="7"/>
      <c r="G177" s="7"/>
      <c r="H177" s="7"/>
      <c r="I177" s="7"/>
      <c r="J177" s="7"/>
      <c r="K177" s="7"/>
      <c r="L177" s="7"/>
      <c r="M177" s="7"/>
      <c r="N177" s="7"/>
      <c r="O177" s="7"/>
      <c r="P177" s="7"/>
      <c r="Q177" s="7"/>
      <c r="R177" s="7"/>
      <c r="S177" s="7"/>
      <c r="T177" s="15"/>
      <c r="U177" s="15"/>
      <c r="V177" s="15"/>
      <c r="W177" s="15"/>
      <c r="X177" s="15"/>
      <c r="Y177" s="15"/>
      <c r="Z177" s="15"/>
    </row>
    <row r="178" ht="14.25" customHeight="1">
      <c r="A178" s="15"/>
      <c r="B178" s="15"/>
      <c r="C178" s="15"/>
      <c r="D178" s="7"/>
      <c r="E178" s="7"/>
      <c r="F178" s="7"/>
      <c r="G178" s="7"/>
      <c r="H178" s="7"/>
      <c r="I178" s="7"/>
      <c r="J178" s="7"/>
      <c r="K178" s="7"/>
      <c r="L178" s="7"/>
      <c r="M178" s="7"/>
      <c r="N178" s="7"/>
      <c r="O178" s="7"/>
      <c r="P178" s="7"/>
      <c r="Q178" s="7"/>
      <c r="R178" s="7"/>
      <c r="S178" s="7"/>
      <c r="T178" s="15"/>
      <c r="U178" s="15"/>
      <c r="V178" s="15"/>
      <c r="W178" s="15"/>
      <c r="X178" s="15"/>
      <c r="Y178" s="15"/>
      <c r="Z178" s="15"/>
    </row>
    <row r="179" ht="14.25" customHeight="1">
      <c r="A179" s="15"/>
      <c r="B179" s="15"/>
      <c r="C179" s="15"/>
      <c r="D179" s="7"/>
      <c r="E179" s="7"/>
      <c r="F179" s="7"/>
      <c r="G179" s="7"/>
      <c r="H179" s="7"/>
      <c r="I179" s="7"/>
      <c r="J179" s="7"/>
      <c r="K179" s="7"/>
      <c r="L179" s="7"/>
      <c r="M179" s="7"/>
      <c r="N179" s="7"/>
      <c r="O179" s="7"/>
      <c r="P179" s="7"/>
      <c r="Q179" s="7"/>
      <c r="R179" s="7"/>
      <c r="S179" s="7"/>
      <c r="T179" s="15"/>
      <c r="U179" s="15"/>
      <c r="V179" s="15"/>
      <c r="W179" s="15"/>
      <c r="X179" s="15"/>
      <c r="Y179" s="15"/>
      <c r="Z179" s="15"/>
    </row>
    <row r="180" ht="14.25" customHeight="1">
      <c r="A180" s="15"/>
      <c r="B180" s="15"/>
      <c r="C180" s="15"/>
      <c r="D180" s="7"/>
      <c r="E180" s="7"/>
      <c r="F180" s="7"/>
      <c r="G180" s="7"/>
      <c r="H180" s="7"/>
      <c r="I180" s="7"/>
      <c r="J180" s="7"/>
      <c r="K180" s="7"/>
      <c r="L180" s="7"/>
      <c r="M180" s="7"/>
      <c r="N180" s="7"/>
      <c r="O180" s="7"/>
      <c r="P180" s="7"/>
      <c r="Q180" s="7"/>
      <c r="R180" s="7"/>
      <c r="S180" s="7"/>
      <c r="T180" s="15"/>
      <c r="U180" s="15"/>
      <c r="V180" s="15"/>
      <c r="W180" s="15"/>
      <c r="X180" s="15"/>
      <c r="Y180" s="15"/>
      <c r="Z180" s="15"/>
    </row>
    <row r="181" ht="14.25" customHeight="1">
      <c r="A181" s="15"/>
      <c r="B181" s="15"/>
      <c r="C181" s="15"/>
      <c r="D181" s="7"/>
      <c r="E181" s="7"/>
      <c r="F181" s="7"/>
      <c r="G181" s="7"/>
      <c r="H181" s="7"/>
      <c r="I181" s="7"/>
      <c r="J181" s="7"/>
      <c r="K181" s="7"/>
      <c r="L181" s="7"/>
      <c r="M181" s="7"/>
      <c r="N181" s="7"/>
      <c r="O181" s="7"/>
      <c r="P181" s="7"/>
      <c r="Q181" s="7"/>
      <c r="R181" s="7"/>
      <c r="S181" s="7"/>
      <c r="T181" s="15"/>
      <c r="U181" s="15"/>
      <c r="V181" s="15"/>
      <c r="W181" s="15"/>
      <c r="X181" s="15"/>
      <c r="Y181" s="15"/>
      <c r="Z181" s="15"/>
    </row>
    <row r="182" ht="14.25" customHeight="1">
      <c r="A182" s="15"/>
      <c r="B182" s="15"/>
      <c r="C182" s="15"/>
      <c r="D182" s="7"/>
      <c r="E182" s="7"/>
      <c r="F182" s="7"/>
      <c r="G182" s="7"/>
      <c r="H182" s="7"/>
      <c r="I182" s="7"/>
      <c r="J182" s="7"/>
      <c r="K182" s="7"/>
      <c r="L182" s="7"/>
      <c r="M182" s="7"/>
      <c r="N182" s="7"/>
      <c r="O182" s="7"/>
      <c r="P182" s="7"/>
      <c r="Q182" s="7"/>
      <c r="R182" s="7"/>
      <c r="S182" s="7"/>
      <c r="T182" s="15"/>
      <c r="U182" s="15"/>
      <c r="V182" s="15"/>
      <c r="W182" s="15"/>
      <c r="X182" s="15"/>
      <c r="Y182" s="15"/>
      <c r="Z182" s="15"/>
    </row>
    <row r="183" ht="14.25" customHeight="1">
      <c r="A183" s="15"/>
      <c r="B183" s="15"/>
      <c r="C183" s="15"/>
      <c r="D183" s="7"/>
      <c r="E183" s="7"/>
      <c r="F183" s="7"/>
      <c r="G183" s="7"/>
      <c r="H183" s="7"/>
      <c r="I183" s="7"/>
      <c r="J183" s="7"/>
      <c r="K183" s="7"/>
      <c r="L183" s="7"/>
      <c r="M183" s="7"/>
      <c r="N183" s="7"/>
      <c r="O183" s="7"/>
      <c r="P183" s="7"/>
      <c r="Q183" s="7"/>
      <c r="R183" s="7"/>
      <c r="S183" s="7"/>
      <c r="T183" s="15"/>
      <c r="U183" s="15"/>
      <c r="V183" s="15"/>
      <c r="W183" s="15"/>
      <c r="X183" s="15"/>
      <c r="Y183" s="15"/>
      <c r="Z183" s="15"/>
    </row>
    <row r="184" ht="14.25" customHeight="1">
      <c r="A184" s="15"/>
      <c r="B184" s="15"/>
      <c r="C184" s="15"/>
      <c r="D184" s="7"/>
      <c r="E184" s="7"/>
      <c r="F184" s="7"/>
      <c r="G184" s="7"/>
      <c r="H184" s="7"/>
      <c r="I184" s="7"/>
      <c r="J184" s="7"/>
      <c r="K184" s="7"/>
      <c r="L184" s="7"/>
      <c r="M184" s="7"/>
      <c r="N184" s="7"/>
      <c r="O184" s="7"/>
      <c r="P184" s="7"/>
      <c r="Q184" s="7"/>
      <c r="R184" s="7"/>
      <c r="S184" s="7"/>
      <c r="T184" s="15"/>
      <c r="U184" s="15"/>
      <c r="V184" s="15"/>
      <c r="W184" s="15"/>
      <c r="X184" s="15"/>
      <c r="Y184" s="15"/>
      <c r="Z184" s="15"/>
    </row>
    <row r="185" ht="14.25" customHeight="1">
      <c r="A185" s="15"/>
      <c r="B185" s="15"/>
      <c r="C185" s="15"/>
      <c r="D185" s="7"/>
      <c r="E185" s="7"/>
      <c r="F185" s="7"/>
      <c r="G185" s="7"/>
      <c r="H185" s="7"/>
      <c r="I185" s="7"/>
      <c r="J185" s="7"/>
      <c r="K185" s="7"/>
      <c r="L185" s="7"/>
      <c r="M185" s="7"/>
      <c r="N185" s="7"/>
      <c r="O185" s="7"/>
      <c r="P185" s="7"/>
      <c r="Q185" s="7"/>
      <c r="R185" s="7"/>
      <c r="S185" s="7"/>
      <c r="T185" s="15"/>
      <c r="U185" s="15"/>
      <c r="V185" s="15"/>
      <c r="W185" s="15"/>
      <c r="X185" s="15"/>
      <c r="Y185" s="15"/>
      <c r="Z185" s="15"/>
    </row>
    <row r="186" ht="14.25" customHeight="1">
      <c r="A186" s="15"/>
      <c r="B186" s="15"/>
      <c r="C186" s="15"/>
      <c r="D186" s="7"/>
      <c r="E186" s="7"/>
      <c r="F186" s="7"/>
      <c r="G186" s="7"/>
      <c r="H186" s="7"/>
      <c r="I186" s="7"/>
      <c r="J186" s="7"/>
      <c r="K186" s="7"/>
      <c r="L186" s="7"/>
      <c r="M186" s="7"/>
      <c r="N186" s="7"/>
      <c r="O186" s="7"/>
      <c r="P186" s="7"/>
      <c r="Q186" s="7"/>
      <c r="R186" s="7"/>
      <c r="S186" s="7"/>
      <c r="T186" s="15"/>
      <c r="U186" s="15"/>
      <c r="V186" s="15"/>
      <c r="W186" s="15"/>
      <c r="X186" s="15"/>
      <c r="Y186" s="15"/>
      <c r="Z186" s="15"/>
    </row>
    <row r="187" ht="14.25" customHeight="1">
      <c r="A187" s="15"/>
      <c r="B187" s="15"/>
      <c r="C187" s="15"/>
      <c r="D187" s="7"/>
      <c r="E187" s="7"/>
      <c r="F187" s="7"/>
      <c r="G187" s="7"/>
      <c r="H187" s="7"/>
      <c r="I187" s="7"/>
      <c r="J187" s="7"/>
      <c r="K187" s="7"/>
      <c r="L187" s="7"/>
      <c r="M187" s="7"/>
      <c r="N187" s="7"/>
      <c r="O187" s="7"/>
      <c r="P187" s="7"/>
      <c r="Q187" s="7"/>
      <c r="R187" s="7"/>
      <c r="S187" s="7"/>
      <c r="T187" s="15"/>
      <c r="U187" s="15"/>
      <c r="V187" s="15"/>
      <c r="W187" s="15"/>
      <c r="X187" s="15"/>
      <c r="Y187" s="15"/>
      <c r="Z187" s="15"/>
    </row>
    <row r="188" ht="14.25" customHeight="1">
      <c r="A188" s="15"/>
      <c r="B188" s="15"/>
      <c r="C188" s="15"/>
      <c r="D188" s="7"/>
      <c r="E188" s="7"/>
      <c r="F188" s="7"/>
      <c r="G188" s="7"/>
      <c r="H188" s="7"/>
      <c r="I188" s="7"/>
      <c r="J188" s="7"/>
      <c r="K188" s="7"/>
      <c r="L188" s="7"/>
      <c r="M188" s="7"/>
      <c r="N188" s="7"/>
      <c r="O188" s="7"/>
      <c r="P188" s="7"/>
      <c r="Q188" s="7"/>
      <c r="R188" s="7"/>
      <c r="S188" s="7"/>
      <c r="T188" s="15"/>
      <c r="U188" s="15"/>
      <c r="V188" s="15"/>
      <c r="W188" s="15"/>
      <c r="X188" s="15"/>
      <c r="Y188" s="15"/>
      <c r="Z188" s="15"/>
    </row>
    <row r="189" ht="14.25" customHeight="1">
      <c r="A189" s="15"/>
      <c r="B189" s="15"/>
      <c r="C189" s="15"/>
      <c r="D189" s="7"/>
      <c r="E189" s="7"/>
      <c r="F189" s="7"/>
      <c r="G189" s="7"/>
      <c r="H189" s="7"/>
      <c r="I189" s="7"/>
      <c r="J189" s="7"/>
      <c r="K189" s="7"/>
      <c r="L189" s="7"/>
      <c r="M189" s="7"/>
      <c r="N189" s="7"/>
      <c r="O189" s="7"/>
      <c r="P189" s="7"/>
      <c r="Q189" s="7"/>
      <c r="R189" s="7"/>
      <c r="S189" s="7"/>
      <c r="T189" s="15"/>
      <c r="U189" s="15"/>
      <c r="V189" s="15"/>
      <c r="W189" s="15"/>
      <c r="X189" s="15"/>
      <c r="Y189" s="15"/>
      <c r="Z189" s="15"/>
    </row>
    <row r="190" ht="14.25" customHeight="1">
      <c r="A190" s="15"/>
      <c r="B190" s="15"/>
      <c r="C190" s="15"/>
      <c r="D190" s="7"/>
      <c r="E190" s="7"/>
      <c r="F190" s="7"/>
      <c r="G190" s="7"/>
      <c r="H190" s="7"/>
      <c r="I190" s="7"/>
      <c r="J190" s="7"/>
      <c r="K190" s="7"/>
      <c r="L190" s="7"/>
      <c r="M190" s="7"/>
      <c r="N190" s="7"/>
      <c r="O190" s="7"/>
      <c r="P190" s="7"/>
      <c r="Q190" s="7"/>
      <c r="R190" s="7"/>
      <c r="S190" s="7"/>
      <c r="T190" s="15"/>
      <c r="U190" s="15"/>
      <c r="V190" s="15"/>
      <c r="W190" s="15"/>
      <c r="X190" s="15"/>
      <c r="Y190" s="15"/>
      <c r="Z190" s="15"/>
    </row>
    <row r="191" ht="14.25" customHeight="1">
      <c r="A191" s="15"/>
      <c r="B191" s="15"/>
      <c r="C191" s="15"/>
      <c r="D191" s="7"/>
      <c r="E191" s="7"/>
      <c r="F191" s="7"/>
      <c r="G191" s="7"/>
      <c r="H191" s="7"/>
      <c r="I191" s="7"/>
      <c r="J191" s="7"/>
      <c r="K191" s="7"/>
      <c r="L191" s="7"/>
      <c r="M191" s="7"/>
      <c r="N191" s="7"/>
      <c r="O191" s="7"/>
      <c r="P191" s="7"/>
      <c r="Q191" s="7"/>
      <c r="R191" s="7"/>
      <c r="S191" s="7"/>
      <c r="T191" s="15"/>
      <c r="U191" s="15"/>
      <c r="V191" s="15"/>
      <c r="W191" s="15"/>
      <c r="X191" s="15"/>
      <c r="Y191" s="15"/>
      <c r="Z191" s="15"/>
    </row>
    <row r="192" ht="14.25" customHeight="1">
      <c r="A192" s="15"/>
      <c r="B192" s="15"/>
      <c r="C192" s="15"/>
      <c r="D192" s="7"/>
      <c r="E192" s="7"/>
      <c r="F192" s="7"/>
      <c r="G192" s="7"/>
      <c r="H192" s="7"/>
      <c r="I192" s="7"/>
      <c r="J192" s="7"/>
      <c r="K192" s="7"/>
      <c r="L192" s="7"/>
      <c r="M192" s="7"/>
      <c r="N192" s="7"/>
      <c r="O192" s="7"/>
      <c r="P192" s="7"/>
      <c r="Q192" s="7"/>
      <c r="R192" s="7"/>
      <c r="S192" s="7"/>
      <c r="T192" s="15"/>
      <c r="U192" s="15"/>
      <c r="V192" s="15"/>
      <c r="W192" s="15"/>
      <c r="X192" s="15"/>
      <c r="Y192" s="15"/>
      <c r="Z192" s="15"/>
    </row>
    <row r="193" ht="14.25" customHeight="1">
      <c r="A193" s="15"/>
      <c r="B193" s="15"/>
      <c r="C193" s="15"/>
      <c r="D193" s="7"/>
      <c r="E193" s="7"/>
      <c r="F193" s="7"/>
      <c r="G193" s="7"/>
      <c r="H193" s="7"/>
      <c r="I193" s="7"/>
      <c r="J193" s="7"/>
      <c r="K193" s="7"/>
      <c r="L193" s="7"/>
      <c r="M193" s="7"/>
      <c r="N193" s="7"/>
      <c r="O193" s="7"/>
      <c r="P193" s="7"/>
      <c r="Q193" s="7"/>
      <c r="R193" s="7"/>
      <c r="S193" s="7"/>
      <c r="T193" s="15"/>
      <c r="U193" s="15"/>
      <c r="V193" s="15"/>
      <c r="W193" s="15"/>
      <c r="X193" s="15"/>
      <c r="Y193" s="15"/>
      <c r="Z193" s="15"/>
    </row>
    <row r="194" ht="14.25" customHeight="1">
      <c r="A194" s="15"/>
      <c r="B194" s="15"/>
      <c r="C194" s="15"/>
      <c r="D194" s="7"/>
      <c r="E194" s="7"/>
      <c r="F194" s="7"/>
      <c r="G194" s="7"/>
      <c r="H194" s="7"/>
      <c r="I194" s="7"/>
      <c r="J194" s="7"/>
      <c r="K194" s="7"/>
      <c r="L194" s="7"/>
      <c r="M194" s="7"/>
      <c r="N194" s="7"/>
      <c r="O194" s="7"/>
      <c r="P194" s="7"/>
      <c r="Q194" s="7"/>
      <c r="R194" s="7"/>
      <c r="S194" s="7"/>
      <c r="T194" s="15"/>
      <c r="U194" s="15"/>
      <c r="V194" s="15"/>
      <c r="W194" s="15"/>
      <c r="X194" s="15"/>
      <c r="Y194" s="15"/>
      <c r="Z194" s="15"/>
    </row>
    <row r="195" ht="14.25" customHeight="1">
      <c r="A195" s="15"/>
      <c r="B195" s="15"/>
      <c r="C195" s="15"/>
      <c r="D195" s="7"/>
      <c r="E195" s="7"/>
      <c r="F195" s="7"/>
      <c r="G195" s="7"/>
      <c r="H195" s="7"/>
      <c r="I195" s="7"/>
      <c r="J195" s="7"/>
      <c r="K195" s="7"/>
      <c r="L195" s="7"/>
      <c r="M195" s="7"/>
      <c r="N195" s="7"/>
      <c r="O195" s="7"/>
      <c r="P195" s="7"/>
      <c r="Q195" s="7"/>
      <c r="R195" s="7"/>
      <c r="S195" s="7"/>
      <c r="T195" s="15"/>
      <c r="U195" s="15"/>
      <c r="V195" s="15"/>
      <c r="W195" s="15"/>
      <c r="X195" s="15"/>
      <c r="Y195" s="15"/>
      <c r="Z195" s="15"/>
    </row>
    <row r="196" ht="14.25" customHeight="1">
      <c r="A196" s="15"/>
      <c r="B196" s="15"/>
      <c r="C196" s="15"/>
      <c r="D196" s="7"/>
      <c r="E196" s="7"/>
      <c r="F196" s="7"/>
      <c r="G196" s="7"/>
      <c r="H196" s="7"/>
      <c r="I196" s="7"/>
      <c r="J196" s="7"/>
      <c r="K196" s="7"/>
      <c r="L196" s="7"/>
      <c r="M196" s="7"/>
      <c r="N196" s="7"/>
      <c r="O196" s="7"/>
      <c r="P196" s="7"/>
      <c r="Q196" s="7"/>
      <c r="R196" s="7"/>
      <c r="S196" s="7"/>
      <c r="T196" s="15"/>
      <c r="U196" s="15"/>
      <c r="V196" s="15"/>
      <c r="W196" s="15"/>
      <c r="X196" s="15"/>
      <c r="Y196" s="15"/>
      <c r="Z196" s="15"/>
    </row>
    <row r="197" ht="14.25" customHeight="1">
      <c r="A197" s="15"/>
      <c r="B197" s="15"/>
      <c r="C197" s="15"/>
      <c r="D197" s="7"/>
      <c r="E197" s="7"/>
      <c r="F197" s="7"/>
      <c r="G197" s="7"/>
      <c r="H197" s="7"/>
      <c r="I197" s="7"/>
      <c r="J197" s="7"/>
      <c r="K197" s="7"/>
      <c r="L197" s="7"/>
      <c r="M197" s="7"/>
      <c r="N197" s="7"/>
      <c r="O197" s="7"/>
      <c r="P197" s="7"/>
      <c r="Q197" s="7"/>
      <c r="R197" s="7"/>
      <c r="S197" s="7"/>
      <c r="T197" s="15"/>
      <c r="U197" s="15"/>
      <c r="V197" s="15"/>
      <c r="W197" s="15"/>
      <c r="X197" s="15"/>
      <c r="Y197" s="15"/>
      <c r="Z197" s="15"/>
    </row>
    <row r="198" ht="14.25" customHeight="1">
      <c r="A198" s="15"/>
      <c r="B198" s="15"/>
      <c r="C198" s="15"/>
      <c r="D198" s="7"/>
      <c r="E198" s="7"/>
      <c r="F198" s="7"/>
      <c r="G198" s="7"/>
      <c r="H198" s="7"/>
      <c r="I198" s="7"/>
      <c r="J198" s="7"/>
      <c r="K198" s="7"/>
      <c r="L198" s="7"/>
      <c r="M198" s="7"/>
      <c r="N198" s="7"/>
      <c r="O198" s="7"/>
      <c r="P198" s="7"/>
      <c r="Q198" s="7"/>
      <c r="R198" s="7"/>
      <c r="S198" s="7"/>
      <c r="T198" s="15"/>
      <c r="U198" s="15"/>
      <c r="V198" s="15"/>
      <c r="W198" s="15"/>
      <c r="X198" s="15"/>
      <c r="Y198" s="15"/>
      <c r="Z198" s="15"/>
    </row>
    <row r="199" ht="14.25" customHeight="1">
      <c r="A199" s="15"/>
      <c r="B199" s="15"/>
      <c r="C199" s="15"/>
      <c r="D199" s="7"/>
      <c r="E199" s="7"/>
      <c r="F199" s="7"/>
      <c r="G199" s="7"/>
      <c r="H199" s="7"/>
      <c r="I199" s="7"/>
      <c r="J199" s="7"/>
      <c r="K199" s="7"/>
      <c r="L199" s="7"/>
      <c r="M199" s="7"/>
      <c r="N199" s="7"/>
      <c r="O199" s="7"/>
      <c r="P199" s="7"/>
      <c r="Q199" s="7"/>
      <c r="R199" s="7"/>
      <c r="S199" s="7"/>
      <c r="T199" s="15"/>
      <c r="U199" s="15"/>
      <c r="V199" s="15"/>
      <c r="W199" s="15"/>
      <c r="X199" s="15"/>
      <c r="Y199" s="15"/>
      <c r="Z199" s="15"/>
    </row>
    <row r="200" ht="14.25" customHeight="1">
      <c r="A200" s="15"/>
      <c r="B200" s="15"/>
      <c r="C200" s="15"/>
      <c r="D200" s="7"/>
      <c r="E200" s="7"/>
      <c r="F200" s="7"/>
      <c r="G200" s="7"/>
      <c r="H200" s="7"/>
      <c r="I200" s="7"/>
      <c r="J200" s="7"/>
      <c r="K200" s="7"/>
      <c r="L200" s="7"/>
      <c r="M200" s="7"/>
      <c r="N200" s="7"/>
      <c r="O200" s="7"/>
      <c r="P200" s="7"/>
      <c r="Q200" s="7"/>
      <c r="R200" s="7"/>
      <c r="S200" s="7"/>
      <c r="T200" s="15"/>
      <c r="U200" s="15"/>
      <c r="V200" s="15"/>
      <c r="W200" s="15"/>
      <c r="X200" s="15"/>
      <c r="Y200" s="15"/>
      <c r="Z200" s="15"/>
    </row>
    <row r="201" ht="14.25" customHeight="1">
      <c r="A201" s="15"/>
      <c r="B201" s="15"/>
      <c r="C201" s="15"/>
      <c r="D201" s="7"/>
      <c r="E201" s="7"/>
      <c r="F201" s="7"/>
      <c r="G201" s="7"/>
      <c r="H201" s="7"/>
      <c r="I201" s="7"/>
      <c r="J201" s="7"/>
      <c r="K201" s="7"/>
      <c r="L201" s="7"/>
      <c r="M201" s="7"/>
      <c r="N201" s="7"/>
      <c r="O201" s="7"/>
      <c r="P201" s="7"/>
      <c r="Q201" s="7"/>
      <c r="R201" s="7"/>
      <c r="S201" s="7"/>
      <c r="T201" s="15"/>
      <c r="U201" s="15"/>
      <c r="V201" s="15"/>
      <c r="W201" s="15"/>
      <c r="X201" s="15"/>
      <c r="Y201" s="15"/>
      <c r="Z201" s="15"/>
    </row>
    <row r="202" ht="14.25" customHeight="1">
      <c r="A202" s="15"/>
      <c r="B202" s="15"/>
      <c r="C202" s="15"/>
      <c r="D202" s="7"/>
      <c r="E202" s="7"/>
      <c r="F202" s="7"/>
      <c r="G202" s="7"/>
      <c r="H202" s="7"/>
      <c r="I202" s="7"/>
      <c r="J202" s="7"/>
      <c r="K202" s="7"/>
      <c r="L202" s="7"/>
      <c r="M202" s="7"/>
      <c r="N202" s="7"/>
      <c r="O202" s="7"/>
      <c r="P202" s="7"/>
      <c r="Q202" s="7"/>
      <c r="R202" s="7"/>
      <c r="S202" s="7"/>
      <c r="T202" s="15"/>
      <c r="U202" s="15"/>
      <c r="V202" s="15"/>
      <c r="W202" s="15"/>
      <c r="X202" s="15"/>
      <c r="Y202" s="15"/>
      <c r="Z202" s="15"/>
    </row>
    <row r="203" ht="14.25" customHeight="1">
      <c r="A203" s="15"/>
      <c r="B203" s="15"/>
      <c r="C203" s="15"/>
      <c r="D203" s="7"/>
      <c r="E203" s="7"/>
      <c r="F203" s="7"/>
      <c r="G203" s="7"/>
      <c r="H203" s="7"/>
      <c r="I203" s="7"/>
      <c r="J203" s="7"/>
      <c r="K203" s="7"/>
      <c r="L203" s="7"/>
      <c r="M203" s="7"/>
      <c r="N203" s="7"/>
      <c r="O203" s="7"/>
      <c r="P203" s="7"/>
      <c r="Q203" s="7"/>
      <c r="R203" s="7"/>
      <c r="S203" s="7"/>
      <c r="T203" s="15"/>
      <c r="U203" s="15"/>
      <c r="V203" s="15"/>
      <c r="W203" s="15"/>
      <c r="X203" s="15"/>
      <c r="Y203" s="15"/>
      <c r="Z203" s="15"/>
    </row>
    <row r="204" ht="14.25" customHeight="1">
      <c r="A204" s="15"/>
      <c r="B204" s="15"/>
      <c r="C204" s="15"/>
      <c r="D204" s="7"/>
      <c r="E204" s="7"/>
      <c r="F204" s="7"/>
      <c r="G204" s="7"/>
      <c r="H204" s="7"/>
      <c r="I204" s="7"/>
      <c r="J204" s="7"/>
      <c r="K204" s="7"/>
      <c r="L204" s="7"/>
      <c r="M204" s="7"/>
      <c r="N204" s="7"/>
      <c r="O204" s="7"/>
      <c r="P204" s="7"/>
      <c r="Q204" s="7"/>
      <c r="R204" s="7"/>
      <c r="S204" s="7"/>
      <c r="T204" s="15"/>
      <c r="U204" s="15"/>
      <c r="V204" s="15"/>
      <c r="W204" s="15"/>
      <c r="X204" s="15"/>
      <c r="Y204" s="15"/>
      <c r="Z204" s="15"/>
    </row>
    <row r="205" ht="14.25" customHeight="1">
      <c r="A205" s="15"/>
      <c r="B205" s="15"/>
      <c r="C205" s="15"/>
      <c r="D205" s="7"/>
      <c r="E205" s="7"/>
      <c r="F205" s="7"/>
      <c r="G205" s="7"/>
      <c r="H205" s="7"/>
      <c r="I205" s="7"/>
      <c r="J205" s="7"/>
      <c r="K205" s="7"/>
      <c r="L205" s="7"/>
      <c r="M205" s="7"/>
      <c r="N205" s="7"/>
      <c r="O205" s="7"/>
      <c r="P205" s="7"/>
      <c r="Q205" s="7"/>
      <c r="R205" s="7"/>
      <c r="S205" s="7"/>
      <c r="T205" s="15"/>
      <c r="U205" s="15"/>
      <c r="V205" s="15"/>
      <c r="W205" s="15"/>
      <c r="X205" s="15"/>
      <c r="Y205" s="15"/>
      <c r="Z205" s="15"/>
    </row>
    <row r="206" ht="14.25" customHeight="1">
      <c r="A206" s="15"/>
      <c r="B206" s="15"/>
      <c r="C206" s="15"/>
      <c r="D206" s="7"/>
      <c r="E206" s="7"/>
      <c r="F206" s="7"/>
      <c r="G206" s="7"/>
      <c r="H206" s="7"/>
      <c r="I206" s="7"/>
      <c r="J206" s="7"/>
      <c r="K206" s="7"/>
      <c r="L206" s="7"/>
      <c r="M206" s="7"/>
      <c r="N206" s="7"/>
      <c r="O206" s="7"/>
      <c r="P206" s="7"/>
      <c r="Q206" s="7"/>
      <c r="R206" s="7"/>
      <c r="S206" s="7"/>
      <c r="T206" s="15"/>
      <c r="U206" s="15"/>
      <c r="V206" s="15"/>
      <c r="W206" s="15"/>
      <c r="X206" s="15"/>
      <c r="Y206" s="15"/>
      <c r="Z206" s="15"/>
    </row>
    <row r="207" ht="14.25" customHeight="1">
      <c r="A207" s="15"/>
      <c r="B207" s="15"/>
      <c r="C207" s="15"/>
      <c r="D207" s="7"/>
      <c r="E207" s="7"/>
      <c r="F207" s="7"/>
      <c r="G207" s="7"/>
      <c r="H207" s="7"/>
      <c r="I207" s="7"/>
      <c r="J207" s="7"/>
      <c r="K207" s="7"/>
      <c r="L207" s="7"/>
      <c r="M207" s="7"/>
      <c r="N207" s="7"/>
      <c r="O207" s="7"/>
      <c r="P207" s="7"/>
      <c r="Q207" s="7"/>
      <c r="R207" s="7"/>
      <c r="S207" s="7"/>
      <c r="T207" s="15"/>
      <c r="U207" s="15"/>
      <c r="V207" s="15"/>
      <c r="W207" s="15"/>
      <c r="X207" s="15"/>
      <c r="Y207" s="15"/>
      <c r="Z207" s="15"/>
    </row>
    <row r="208" ht="14.25" customHeight="1">
      <c r="A208" s="15"/>
      <c r="B208" s="15"/>
      <c r="C208" s="15"/>
      <c r="D208" s="7"/>
      <c r="E208" s="7"/>
      <c r="F208" s="7"/>
      <c r="G208" s="7"/>
      <c r="H208" s="7"/>
      <c r="I208" s="7"/>
      <c r="J208" s="7"/>
      <c r="K208" s="7"/>
      <c r="L208" s="7"/>
      <c r="M208" s="7"/>
      <c r="N208" s="7"/>
      <c r="O208" s="7"/>
      <c r="P208" s="7"/>
      <c r="Q208" s="7"/>
      <c r="R208" s="7"/>
      <c r="S208" s="7"/>
      <c r="T208" s="15"/>
      <c r="U208" s="15"/>
      <c r="V208" s="15"/>
      <c r="W208" s="15"/>
      <c r="X208" s="15"/>
      <c r="Y208" s="15"/>
      <c r="Z208" s="15"/>
    </row>
    <row r="209" ht="14.25" customHeight="1">
      <c r="A209" s="15"/>
      <c r="B209" s="15"/>
      <c r="C209" s="15"/>
      <c r="D209" s="7"/>
      <c r="E209" s="7"/>
      <c r="F209" s="7"/>
      <c r="G209" s="7"/>
      <c r="H209" s="7"/>
      <c r="I209" s="7"/>
      <c r="J209" s="7"/>
      <c r="K209" s="7"/>
      <c r="L209" s="7"/>
      <c r="M209" s="7"/>
      <c r="N209" s="7"/>
      <c r="O209" s="7"/>
      <c r="P209" s="7"/>
      <c r="Q209" s="7"/>
      <c r="R209" s="7"/>
      <c r="S209" s="7"/>
      <c r="T209" s="15"/>
      <c r="U209" s="15"/>
      <c r="V209" s="15"/>
      <c r="W209" s="15"/>
      <c r="X209" s="15"/>
      <c r="Y209" s="15"/>
      <c r="Z209" s="15"/>
    </row>
    <row r="210" ht="14.25" customHeight="1">
      <c r="A210" s="15"/>
      <c r="B210" s="15"/>
      <c r="C210" s="15"/>
      <c r="D210" s="7"/>
      <c r="E210" s="7"/>
      <c r="F210" s="7"/>
      <c r="G210" s="7"/>
      <c r="H210" s="7"/>
      <c r="I210" s="7"/>
      <c r="J210" s="7"/>
      <c r="K210" s="7"/>
      <c r="L210" s="7"/>
      <c r="M210" s="7"/>
      <c r="N210" s="7"/>
      <c r="O210" s="7"/>
      <c r="P210" s="7"/>
      <c r="Q210" s="7"/>
      <c r="R210" s="7"/>
      <c r="S210" s="7"/>
      <c r="T210" s="15"/>
      <c r="U210" s="15"/>
      <c r="V210" s="15"/>
      <c r="W210" s="15"/>
      <c r="X210" s="15"/>
      <c r="Y210" s="15"/>
      <c r="Z210" s="15"/>
    </row>
    <row r="211" ht="14.25" customHeight="1">
      <c r="A211" s="15"/>
      <c r="B211" s="15"/>
      <c r="C211" s="15"/>
      <c r="D211" s="7"/>
      <c r="E211" s="7"/>
      <c r="F211" s="7"/>
      <c r="G211" s="7"/>
      <c r="H211" s="7"/>
      <c r="I211" s="7"/>
      <c r="J211" s="7"/>
      <c r="K211" s="7"/>
      <c r="L211" s="7"/>
      <c r="M211" s="7"/>
      <c r="N211" s="7"/>
      <c r="O211" s="7"/>
      <c r="P211" s="7"/>
      <c r="Q211" s="7"/>
      <c r="R211" s="7"/>
      <c r="S211" s="7"/>
      <c r="T211" s="15"/>
      <c r="U211" s="15"/>
      <c r="V211" s="15"/>
      <c r="W211" s="15"/>
      <c r="X211" s="15"/>
      <c r="Y211" s="15"/>
      <c r="Z211" s="15"/>
    </row>
    <row r="212" ht="14.25" customHeight="1">
      <c r="A212" s="15"/>
      <c r="B212" s="15"/>
      <c r="C212" s="15"/>
      <c r="D212" s="7"/>
      <c r="E212" s="7"/>
      <c r="F212" s="7"/>
      <c r="G212" s="7"/>
      <c r="H212" s="7"/>
      <c r="I212" s="7"/>
      <c r="J212" s="7"/>
      <c r="K212" s="7"/>
      <c r="L212" s="7"/>
      <c r="M212" s="7"/>
      <c r="N212" s="7"/>
      <c r="O212" s="7"/>
      <c r="P212" s="7"/>
      <c r="Q212" s="7"/>
      <c r="R212" s="7"/>
      <c r="S212" s="7"/>
      <c r="T212" s="15"/>
      <c r="U212" s="15"/>
      <c r="V212" s="15"/>
      <c r="W212" s="15"/>
      <c r="X212" s="15"/>
      <c r="Y212" s="15"/>
      <c r="Z212" s="15"/>
    </row>
    <row r="213" ht="14.25" customHeight="1">
      <c r="A213" s="15"/>
      <c r="B213" s="15"/>
      <c r="C213" s="15"/>
      <c r="D213" s="7"/>
      <c r="E213" s="7"/>
      <c r="F213" s="7"/>
      <c r="G213" s="7"/>
      <c r="H213" s="7"/>
      <c r="I213" s="7"/>
      <c r="J213" s="7"/>
      <c r="K213" s="7"/>
      <c r="L213" s="7"/>
      <c r="M213" s="7"/>
      <c r="N213" s="7"/>
      <c r="O213" s="7"/>
      <c r="P213" s="7"/>
      <c r="Q213" s="7"/>
      <c r="R213" s="7"/>
      <c r="S213" s="7"/>
      <c r="T213" s="15"/>
      <c r="U213" s="15"/>
      <c r="V213" s="15"/>
      <c r="W213" s="15"/>
      <c r="X213" s="15"/>
      <c r="Y213" s="15"/>
      <c r="Z213" s="15"/>
    </row>
    <row r="214" ht="14.25" customHeight="1">
      <c r="A214" s="15"/>
      <c r="B214" s="15"/>
      <c r="C214" s="15"/>
      <c r="D214" s="7"/>
      <c r="E214" s="7"/>
      <c r="F214" s="7"/>
      <c r="G214" s="7"/>
      <c r="H214" s="7"/>
      <c r="I214" s="7"/>
      <c r="J214" s="7"/>
      <c r="K214" s="7"/>
      <c r="L214" s="7"/>
      <c r="M214" s="7"/>
      <c r="N214" s="7"/>
      <c r="O214" s="7"/>
      <c r="P214" s="7"/>
      <c r="Q214" s="7"/>
      <c r="R214" s="7"/>
      <c r="S214" s="7"/>
      <c r="T214" s="15"/>
      <c r="U214" s="15"/>
      <c r="V214" s="15"/>
      <c r="W214" s="15"/>
      <c r="X214" s="15"/>
      <c r="Y214" s="15"/>
      <c r="Z214" s="15"/>
    </row>
    <row r="215" ht="14.25" customHeight="1">
      <c r="A215" s="15"/>
      <c r="B215" s="15"/>
      <c r="C215" s="15"/>
      <c r="D215" s="7"/>
      <c r="E215" s="7"/>
      <c r="F215" s="7"/>
      <c r="G215" s="7"/>
      <c r="H215" s="7"/>
      <c r="I215" s="7"/>
      <c r="J215" s="7"/>
      <c r="K215" s="7"/>
      <c r="L215" s="7"/>
      <c r="M215" s="7"/>
      <c r="N215" s="7"/>
      <c r="O215" s="7"/>
      <c r="P215" s="7"/>
      <c r="Q215" s="7"/>
      <c r="R215" s="7"/>
      <c r="S215" s="7"/>
      <c r="T215" s="15"/>
      <c r="U215" s="15"/>
      <c r="V215" s="15"/>
      <c r="W215" s="15"/>
      <c r="X215" s="15"/>
      <c r="Y215" s="15"/>
      <c r="Z215" s="15"/>
    </row>
    <row r="216" ht="14.25" customHeight="1">
      <c r="A216" s="15"/>
      <c r="B216" s="15"/>
      <c r="C216" s="15"/>
      <c r="D216" s="7"/>
      <c r="E216" s="7"/>
      <c r="F216" s="7"/>
      <c r="G216" s="7"/>
      <c r="H216" s="7"/>
      <c r="I216" s="7"/>
      <c r="J216" s="7"/>
      <c r="K216" s="7"/>
      <c r="L216" s="7"/>
      <c r="M216" s="7"/>
      <c r="N216" s="7"/>
      <c r="O216" s="7"/>
      <c r="P216" s="7"/>
      <c r="Q216" s="7"/>
      <c r="R216" s="7"/>
      <c r="S216" s="7"/>
      <c r="T216" s="15"/>
      <c r="U216" s="15"/>
      <c r="V216" s="15"/>
      <c r="W216" s="15"/>
      <c r="X216" s="15"/>
      <c r="Y216" s="15"/>
      <c r="Z216" s="15"/>
    </row>
    <row r="217" ht="14.25" customHeight="1">
      <c r="A217" s="15"/>
      <c r="B217" s="15"/>
      <c r="C217" s="15"/>
      <c r="D217" s="7"/>
      <c r="E217" s="7"/>
      <c r="F217" s="7"/>
      <c r="G217" s="7"/>
      <c r="H217" s="7"/>
      <c r="I217" s="7"/>
      <c r="J217" s="7"/>
      <c r="K217" s="7"/>
      <c r="L217" s="7"/>
      <c r="M217" s="7"/>
      <c r="N217" s="7"/>
      <c r="O217" s="7"/>
      <c r="P217" s="7"/>
      <c r="Q217" s="7"/>
      <c r="R217" s="7"/>
      <c r="S217" s="7"/>
      <c r="T217" s="15"/>
      <c r="U217" s="15"/>
      <c r="V217" s="15"/>
      <c r="W217" s="15"/>
      <c r="X217" s="15"/>
      <c r="Y217" s="15"/>
      <c r="Z217" s="15"/>
    </row>
    <row r="218" ht="14.25" customHeight="1">
      <c r="A218" s="15"/>
      <c r="B218" s="15"/>
      <c r="C218" s="15"/>
      <c r="D218" s="7"/>
      <c r="E218" s="7"/>
      <c r="F218" s="7"/>
      <c r="G218" s="7"/>
      <c r="H218" s="7"/>
      <c r="I218" s="7"/>
      <c r="J218" s="7"/>
      <c r="K218" s="7"/>
      <c r="L218" s="7"/>
      <c r="M218" s="7"/>
      <c r="N218" s="7"/>
      <c r="O218" s="7"/>
      <c r="P218" s="7"/>
      <c r="Q218" s="7"/>
      <c r="R218" s="7"/>
      <c r="S218" s="7"/>
      <c r="T218" s="15"/>
      <c r="U218" s="15"/>
      <c r="V218" s="15"/>
      <c r="W218" s="15"/>
      <c r="X218" s="15"/>
      <c r="Y218" s="15"/>
      <c r="Z218" s="15"/>
    </row>
    <row r="219" ht="14.25" customHeight="1">
      <c r="A219" s="15"/>
      <c r="B219" s="15"/>
      <c r="C219" s="15"/>
      <c r="D219" s="7"/>
      <c r="E219" s="7"/>
      <c r="F219" s="7"/>
      <c r="G219" s="7"/>
      <c r="H219" s="7"/>
      <c r="I219" s="7"/>
      <c r="J219" s="7"/>
      <c r="K219" s="7"/>
      <c r="L219" s="7"/>
      <c r="M219" s="7"/>
      <c r="N219" s="7"/>
      <c r="O219" s="7"/>
      <c r="P219" s="7"/>
      <c r="Q219" s="7"/>
      <c r="R219" s="7"/>
      <c r="S219" s="7"/>
      <c r="T219" s="15"/>
      <c r="U219" s="15"/>
      <c r="V219" s="15"/>
      <c r="W219" s="15"/>
      <c r="X219" s="15"/>
      <c r="Y219" s="15"/>
      <c r="Z219" s="15"/>
    </row>
    <row r="220" ht="14.25" customHeight="1">
      <c r="A220" s="15"/>
      <c r="B220" s="15"/>
      <c r="C220" s="15"/>
      <c r="D220" s="7"/>
      <c r="E220" s="7"/>
      <c r="F220" s="7"/>
      <c r="G220" s="7"/>
      <c r="H220" s="7"/>
      <c r="I220" s="7"/>
      <c r="J220" s="7"/>
      <c r="K220" s="7"/>
      <c r="L220" s="7"/>
      <c r="M220" s="7"/>
      <c r="N220" s="7"/>
      <c r="O220" s="7"/>
      <c r="P220" s="7"/>
      <c r="Q220" s="7"/>
      <c r="R220" s="7"/>
      <c r="S220" s="7"/>
      <c r="T220" s="15"/>
      <c r="U220" s="15"/>
      <c r="V220" s="15"/>
      <c r="W220" s="15"/>
      <c r="X220" s="15"/>
      <c r="Y220" s="15"/>
      <c r="Z220" s="15"/>
    </row>
    <row r="221" ht="14.25" customHeight="1">
      <c r="A221" s="15"/>
      <c r="B221" s="15"/>
      <c r="C221" s="15"/>
      <c r="D221" s="7"/>
      <c r="E221" s="7"/>
      <c r="F221" s="7"/>
      <c r="G221" s="7"/>
      <c r="H221" s="7"/>
      <c r="I221" s="7"/>
      <c r="J221" s="7"/>
      <c r="K221" s="7"/>
      <c r="L221" s="7"/>
      <c r="M221" s="7"/>
      <c r="N221" s="7"/>
      <c r="O221" s="7"/>
      <c r="P221" s="7"/>
      <c r="Q221" s="7"/>
      <c r="R221" s="7"/>
      <c r="S221" s="7"/>
      <c r="T221" s="15"/>
      <c r="U221" s="15"/>
      <c r="V221" s="15"/>
      <c r="W221" s="15"/>
      <c r="X221" s="15"/>
      <c r="Y221" s="15"/>
      <c r="Z221" s="15"/>
    </row>
    <row r="222" ht="14.25" customHeight="1">
      <c r="A222" s="15"/>
      <c r="B222" s="15"/>
      <c r="C222" s="15"/>
      <c r="D222" s="7"/>
      <c r="E222" s="7"/>
      <c r="F222" s="7"/>
      <c r="G222" s="7"/>
      <c r="H222" s="7"/>
      <c r="I222" s="7"/>
      <c r="J222" s="7"/>
      <c r="K222" s="7"/>
      <c r="L222" s="7"/>
      <c r="M222" s="7"/>
      <c r="N222" s="7"/>
      <c r="O222" s="7"/>
      <c r="P222" s="7"/>
      <c r="Q222" s="7"/>
      <c r="R222" s="7"/>
      <c r="S222" s="7"/>
      <c r="T222" s="15"/>
      <c r="U222" s="15"/>
      <c r="V222" s="15"/>
      <c r="W222" s="15"/>
      <c r="X222" s="15"/>
      <c r="Y222" s="15"/>
      <c r="Z222" s="15"/>
    </row>
    <row r="223" ht="14.25" customHeight="1">
      <c r="A223" s="15"/>
      <c r="B223" s="15"/>
      <c r="C223" s="15"/>
      <c r="D223" s="7"/>
      <c r="E223" s="7"/>
      <c r="F223" s="7"/>
      <c r="G223" s="7"/>
      <c r="H223" s="7"/>
      <c r="I223" s="7"/>
      <c r="J223" s="7"/>
      <c r="K223" s="7"/>
      <c r="L223" s="7"/>
      <c r="M223" s="7"/>
      <c r="N223" s="7"/>
      <c r="O223" s="7"/>
      <c r="P223" s="7"/>
      <c r="Q223" s="7"/>
      <c r="R223" s="7"/>
      <c r="S223" s="7"/>
      <c r="T223" s="15"/>
      <c r="U223" s="15"/>
      <c r="V223" s="15"/>
      <c r="W223" s="15"/>
      <c r="X223" s="15"/>
      <c r="Y223" s="15"/>
      <c r="Z223" s="15"/>
    </row>
    <row r="224" ht="14.25" customHeight="1">
      <c r="A224" s="15"/>
      <c r="B224" s="15"/>
      <c r="C224" s="15"/>
      <c r="D224" s="7"/>
      <c r="E224" s="7"/>
      <c r="F224" s="7"/>
      <c r="G224" s="7"/>
      <c r="H224" s="7"/>
      <c r="I224" s="7"/>
      <c r="J224" s="7"/>
      <c r="K224" s="7"/>
      <c r="L224" s="7"/>
      <c r="M224" s="7"/>
      <c r="N224" s="7"/>
      <c r="O224" s="7"/>
      <c r="P224" s="7"/>
      <c r="Q224" s="7"/>
      <c r="R224" s="7"/>
      <c r="S224" s="7"/>
      <c r="T224" s="15"/>
      <c r="U224" s="15"/>
      <c r="V224" s="15"/>
      <c r="W224" s="15"/>
      <c r="X224" s="15"/>
      <c r="Y224" s="15"/>
      <c r="Z224" s="15"/>
    </row>
    <row r="225" ht="14.25" customHeight="1">
      <c r="A225" s="15"/>
      <c r="B225" s="15"/>
      <c r="C225" s="15"/>
      <c r="D225" s="7"/>
      <c r="E225" s="7"/>
      <c r="F225" s="7"/>
      <c r="G225" s="7"/>
      <c r="H225" s="7"/>
      <c r="I225" s="7"/>
      <c r="J225" s="7"/>
      <c r="K225" s="7"/>
      <c r="L225" s="7"/>
      <c r="M225" s="7"/>
      <c r="N225" s="7"/>
      <c r="O225" s="7"/>
      <c r="P225" s="7"/>
      <c r="Q225" s="7"/>
      <c r="R225" s="7"/>
      <c r="S225" s="7"/>
      <c r="T225" s="15"/>
      <c r="U225" s="15"/>
      <c r="V225" s="15"/>
      <c r="W225" s="15"/>
      <c r="X225" s="15"/>
      <c r="Y225" s="15"/>
      <c r="Z225" s="15"/>
    </row>
    <row r="226" ht="14.25" customHeight="1">
      <c r="A226" s="15"/>
      <c r="B226" s="15"/>
      <c r="C226" s="15"/>
      <c r="D226" s="7"/>
      <c r="E226" s="7"/>
      <c r="F226" s="7"/>
      <c r="G226" s="7"/>
      <c r="H226" s="7"/>
      <c r="I226" s="7"/>
      <c r="J226" s="7"/>
      <c r="K226" s="7"/>
      <c r="L226" s="7"/>
      <c r="M226" s="7"/>
      <c r="N226" s="7"/>
      <c r="O226" s="7"/>
      <c r="P226" s="7"/>
      <c r="Q226" s="7"/>
      <c r="R226" s="7"/>
      <c r="S226" s="7"/>
      <c r="T226" s="15"/>
      <c r="U226" s="15"/>
      <c r="V226" s="15"/>
      <c r="W226" s="15"/>
      <c r="X226" s="15"/>
      <c r="Y226" s="15"/>
      <c r="Z226" s="15"/>
    </row>
    <row r="227" ht="14.25" customHeight="1">
      <c r="A227" s="15"/>
      <c r="B227" s="15"/>
      <c r="C227" s="15"/>
      <c r="D227" s="7"/>
      <c r="E227" s="7"/>
      <c r="F227" s="7"/>
      <c r="G227" s="7"/>
      <c r="H227" s="7"/>
      <c r="I227" s="7"/>
      <c r="J227" s="7"/>
      <c r="K227" s="7"/>
      <c r="L227" s="7"/>
      <c r="M227" s="7"/>
      <c r="N227" s="7"/>
      <c r="O227" s="7"/>
      <c r="P227" s="7"/>
      <c r="Q227" s="7"/>
      <c r="R227" s="7"/>
      <c r="S227" s="7"/>
      <c r="T227" s="15"/>
      <c r="U227" s="15"/>
      <c r="V227" s="15"/>
      <c r="W227" s="15"/>
      <c r="X227" s="15"/>
      <c r="Y227" s="15"/>
      <c r="Z227" s="15"/>
    </row>
    <row r="228" ht="14.25" customHeight="1">
      <c r="A228" s="15"/>
      <c r="B228" s="15"/>
      <c r="C228" s="15"/>
      <c r="D228" s="7"/>
      <c r="E228" s="7"/>
      <c r="F228" s="7"/>
      <c r="G228" s="7"/>
      <c r="H228" s="7"/>
      <c r="I228" s="7"/>
      <c r="J228" s="7"/>
      <c r="K228" s="7"/>
      <c r="L228" s="7"/>
      <c r="M228" s="7"/>
      <c r="N228" s="7"/>
      <c r="O228" s="7"/>
      <c r="P228" s="7"/>
      <c r="Q228" s="7"/>
      <c r="R228" s="7"/>
      <c r="S228" s="7"/>
      <c r="T228" s="15"/>
      <c r="U228" s="15"/>
      <c r="V228" s="15"/>
      <c r="W228" s="15"/>
      <c r="X228" s="15"/>
      <c r="Y228" s="15"/>
      <c r="Z228" s="15"/>
    </row>
    <row r="229" ht="14.25" customHeight="1">
      <c r="A229" s="15"/>
      <c r="B229" s="15"/>
      <c r="C229" s="15"/>
      <c r="D229" s="7"/>
      <c r="E229" s="7"/>
      <c r="F229" s="7"/>
      <c r="G229" s="7"/>
      <c r="H229" s="7"/>
      <c r="I229" s="7"/>
      <c r="J229" s="7"/>
      <c r="K229" s="7"/>
      <c r="L229" s="7"/>
      <c r="M229" s="7"/>
      <c r="N229" s="7"/>
      <c r="O229" s="7"/>
      <c r="P229" s="7"/>
      <c r="Q229" s="7"/>
      <c r="R229" s="7"/>
      <c r="S229" s="7"/>
      <c r="T229" s="15"/>
      <c r="U229" s="15"/>
      <c r="V229" s="15"/>
      <c r="W229" s="15"/>
      <c r="X229" s="15"/>
      <c r="Y229" s="15"/>
      <c r="Z229" s="15"/>
    </row>
    <row r="230" ht="14.25" customHeight="1">
      <c r="A230" s="15"/>
      <c r="B230" s="15"/>
      <c r="C230" s="15"/>
      <c r="D230" s="7"/>
      <c r="E230" s="7"/>
      <c r="F230" s="7"/>
      <c r="G230" s="7"/>
      <c r="H230" s="7"/>
      <c r="I230" s="7"/>
      <c r="J230" s="7"/>
      <c r="K230" s="7"/>
      <c r="L230" s="7"/>
      <c r="M230" s="7"/>
      <c r="N230" s="7"/>
      <c r="O230" s="7"/>
      <c r="P230" s="7"/>
      <c r="Q230" s="7"/>
      <c r="R230" s="7"/>
      <c r="S230" s="7"/>
      <c r="T230" s="15"/>
      <c r="U230" s="15"/>
      <c r="V230" s="15"/>
      <c r="W230" s="15"/>
      <c r="X230" s="15"/>
      <c r="Y230" s="15"/>
      <c r="Z230" s="15"/>
    </row>
    <row r="231" ht="14.25" customHeight="1">
      <c r="A231" s="15"/>
      <c r="B231" s="15"/>
      <c r="C231" s="15"/>
      <c r="D231" s="7"/>
      <c r="E231" s="7"/>
      <c r="F231" s="7"/>
      <c r="G231" s="7"/>
      <c r="H231" s="7"/>
      <c r="I231" s="7"/>
      <c r="J231" s="7"/>
      <c r="K231" s="7"/>
      <c r="L231" s="7"/>
      <c r="M231" s="7"/>
      <c r="N231" s="7"/>
      <c r="O231" s="7"/>
      <c r="P231" s="7"/>
      <c r="Q231" s="7"/>
      <c r="R231" s="7"/>
      <c r="S231" s="7"/>
      <c r="T231" s="15"/>
      <c r="U231" s="15"/>
      <c r="V231" s="15"/>
      <c r="W231" s="15"/>
      <c r="X231" s="15"/>
      <c r="Y231" s="15"/>
      <c r="Z231" s="15"/>
    </row>
    <row r="232" ht="14.25" customHeight="1">
      <c r="A232" s="15"/>
      <c r="B232" s="15"/>
      <c r="C232" s="15"/>
      <c r="D232" s="7"/>
      <c r="E232" s="7"/>
      <c r="F232" s="7"/>
      <c r="G232" s="7"/>
      <c r="H232" s="7"/>
      <c r="I232" s="7"/>
      <c r="J232" s="7"/>
      <c r="K232" s="7"/>
      <c r="L232" s="7"/>
      <c r="M232" s="7"/>
      <c r="N232" s="7"/>
      <c r="O232" s="7"/>
      <c r="P232" s="7"/>
      <c r="Q232" s="7"/>
      <c r="R232" s="7"/>
      <c r="S232" s="7"/>
      <c r="T232" s="15"/>
      <c r="U232" s="15"/>
      <c r="V232" s="15"/>
      <c r="W232" s="15"/>
      <c r="X232" s="15"/>
      <c r="Y232" s="15"/>
      <c r="Z232" s="15"/>
    </row>
    <row r="233" ht="15.75" customHeight="1">
      <c r="E233" s="106"/>
      <c r="I233" s="106"/>
      <c r="M233" s="106"/>
      <c r="Q233" s="106"/>
    </row>
    <row r="234" ht="15.75" customHeight="1">
      <c r="E234" s="106"/>
      <c r="I234" s="106"/>
      <c r="M234" s="106"/>
      <c r="Q234" s="106"/>
    </row>
    <row r="235" ht="15.75" customHeight="1">
      <c r="E235" s="106"/>
      <c r="I235" s="106"/>
      <c r="M235" s="106"/>
      <c r="Q235" s="106"/>
    </row>
    <row r="236" ht="15.75" customHeight="1">
      <c r="E236" s="106"/>
      <c r="I236" s="106"/>
      <c r="M236" s="106"/>
      <c r="Q236" s="106"/>
    </row>
    <row r="237" ht="15.75" customHeight="1">
      <c r="E237" s="106"/>
      <c r="I237" s="106"/>
      <c r="M237" s="106"/>
      <c r="Q237" s="106"/>
    </row>
    <row r="238" ht="15.75" customHeight="1">
      <c r="E238" s="106"/>
      <c r="I238" s="106"/>
      <c r="M238" s="106"/>
      <c r="Q238" s="106"/>
    </row>
    <row r="239" ht="15.75" customHeight="1">
      <c r="E239" s="106"/>
      <c r="I239" s="106"/>
      <c r="M239" s="106"/>
      <c r="Q239" s="106"/>
    </row>
    <row r="240" ht="15.75" customHeight="1">
      <c r="E240" s="106"/>
      <c r="I240" s="106"/>
      <c r="M240" s="106"/>
      <c r="Q240" s="106"/>
    </row>
    <row r="241" ht="15.75" customHeight="1">
      <c r="E241" s="106"/>
      <c r="I241" s="106"/>
      <c r="M241" s="106"/>
      <c r="Q241" s="106"/>
    </row>
    <row r="242" ht="15.75" customHeight="1">
      <c r="E242" s="106"/>
      <c r="I242" s="106"/>
      <c r="M242" s="106"/>
      <c r="Q242" s="106"/>
    </row>
    <row r="243" ht="15.75" customHeight="1">
      <c r="E243" s="106"/>
      <c r="I243" s="106"/>
      <c r="M243" s="106"/>
      <c r="Q243" s="106"/>
    </row>
    <row r="244" ht="15.75" customHeight="1">
      <c r="E244" s="106"/>
      <c r="I244" s="106"/>
      <c r="M244" s="106"/>
      <c r="Q244" s="106"/>
    </row>
    <row r="245" ht="15.75" customHeight="1">
      <c r="E245" s="106"/>
      <c r="I245" s="106"/>
      <c r="M245" s="106"/>
      <c r="Q245" s="106"/>
    </row>
    <row r="246" ht="15.75" customHeight="1">
      <c r="E246" s="106"/>
      <c r="I246" s="106"/>
      <c r="M246" s="106"/>
      <c r="Q246" s="106"/>
    </row>
    <row r="247" ht="15.75" customHeight="1">
      <c r="E247" s="106"/>
      <c r="I247" s="106"/>
      <c r="M247" s="106"/>
      <c r="Q247" s="106"/>
    </row>
    <row r="248" ht="15.75" customHeight="1">
      <c r="E248" s="106"/>
      <c r="I248" s="106"/>
      <c r="M248" s="106"/>
      <c r="Q248" s="106"/>
    </row>
    <row r="249" ht="15.75" customHeight="1">
      <c r="E249" s="106"/>
      <c r="I249" s="106"/>
      <c r="M249" s="106"/>
      <c r="Q249" s="106"/>
    </row>
    <row r="250" ht="15.75" customHeight="1">
      <c r="E250" s="106"/>
      <c r="I250" s="106"/>
      <c r="M250" s="106"/>
      <c r="Q250" s="106"/>
    </row>
    <row r="251" ht="15.75" customHeight="1">
      <c r="E251" s="106"/>
      <c r="I251" s="106"/>
      <c r="M251" s="106"/>
      <c r="Q251" s="106"/>
    </row>
    <row r="252" ht="15.75" customHeight="1">
      <c r="E252" s="106"/>
      <c r="I252" s="106"/>
      <c r="M252" s="106"/>
      <c r="Q252" s="106"/>
    </row>
    <row r="253" ht="15.75" customHeight="1">
      <c r="E253" s="106"/>
      <c r="I253" s="106"/>
      <c r="M253" s="106"/>
      <c r="Q253" s="106"/>
    </row>
    <row r="254" ht="15.75" customHeight="1">
      <c r="E254" s="106"/>
      <c r="I254" s="106"/>
      <c r="M254" s="106"/>
      <c r="Q254" s="106"/>
    </row>
    <row r="255" ht="15.75" customHeight="1">
      <c r="E255" s="106"/>
      <c r="I255" s="106"/>
      <c r="M255" s="106"/>
      <c r="Q255" s="106"/>
    </row>
    <row r="256" ht="15.75" customHeight="1">
      <c r="E256" s="106"/>
      <c r="I256" s="106"/>
      <c r="M256" s="106"/>
      <c r="Q256" s="106"/>
    </row>
    <row r="257" ht="15.75" customHeight="1">
      <c r="E257" s="106"/>
      <c r="I257" s="106"/>
      <c r="M257" s="106"/>
      <c r="Q257" s="106"/>
    </row>
    <row r="258" ht="15.75" customHeight="1">
      <c r="E258" s="106"/>
      <c r="I258" s="106"/>
      <c r="M258" s="106"/>
      <c r="Q258" s="106"/>
    </row>
    <row r="259" ht="15.75" customHeight="1">
      <c r="E259" s="106"/>
      <c r="I259" s="106"/>
      <c r="M259" s="106"/>
      <c r="Q259" s="106"/>
    </row>
    <row r="260" ht="15.75" customHeight="1">
      <c r="E260" s="106"/>
      <c r="I260" s="106"/>
      <c r="M260" s="106"/>
      <c r="Q260" s="106"/>
    </row>
    <row r="261" ht="15.75" customHeight="1">
      <c r="E261" s="106"/>
      <c r="I261" s="106"/>
      <c r="M261" s="106"/>
      <c r="Q261" s="106"/>
    </row>
    <row r="262" ht="15.75" customHeight="1">
      <c r="E262" s="106"/>
      <c r="I262" s="106"/>
      <c r="M262" s="106"/>
      <c r="Q262" s="106"/>
    </row>
    <row r="263" ht="15.75" customHeight="1">
      <c r="E263" s="106"/>
      <c r="I263" s="106"/>
      <c r="M263" s="106"/>
      <c r="Q263" s="106"/>
    </row>
    <row r="264" ht="15.75" customHeight="1">
      <c r="E264" s="106"/>
      <c r="I264" s="106"/>
      <c r="M264" s="106"/>
      <c r="Q264" s="106"/>
    </row>
    <row r="265" ht="15.75" customHeight="1">
      <c r="E265" s="106"/>
      <c r="I265" s="106"/>
      <c r="M265" s="106"/>
      <c r="Q265" s="106"/>
    </row>
    <row r="266" ht="15.75" customHeight="1">
      <c r="E266" s="106"/>
      <c r="I266" s="106"/>
      <c r="M266" s="106"/>
      <c r="Q266" s="106"/>
    </row>
    <row r="267" ht="15.75" customHeight="1">
      <c r="E267" s="106"/>
      <c r="I267" s="106"/>
      <c r="M267" s="106"/>
      <c r="Q267" s="106"/>
    </row>
    <row r="268" ht="15.75" customHeight="1">
      <c r="E268" s="106"/>
      <c r="I268" s="106"/>
      <c r="M268" s="106"/>
      <c r="Q268" s="106"/>
    </row>
    <row r="269" ht="15.75" customHeight="1">
      <c r="E269" s="106"/>
      <c r="I269" s="106"/>
      <c r="M269" s="106"/>
      <c r="Q269" s="106"/>
    </row>
    <row r="270" ht="15.75" customHeight="1">
      <c r="E270" s="106"/>
      <c r="I270" s="106"/>
      <c r="M270" s="106"/>
      <c r="Q270" s="106"/>
    </row>
    <row r="271" ht="15.75" customHeight="1">
      <c r="E271" s="106"/>
      <c r="I271" s="106"/>
      <c r="M271" s="106"/>
      <c r="Q271" s="106"/>
    </row>
    <row r="272" ht="15.75" customHeight="1">
      <c r="E272" s="106"/>
      <c r="I272" s="106"/>
      <c r="M272" s="106"/>
      <c r="Q272" s="106"/>
    </row>
    <row r="273" ht="15.75" customHeight="1">
      <c r="E273" s="106"/>
      <c r="I273" s="106"/>
      <c r="M273" s="106"/>
      <c r="Q273" s="106"/>
    </row>
    <row r="274" ht="15.75" customHeight="1">
      <c r="E274" s="106"/>
      <c r="I274" s="106"/>
      <c r="M274" s="106"/>
      <c r="Q274" s="106"/>
    </row>
    <row r="275" ht="15.75" customHeight="1">
      <c r="E275" s="106"/>
      <c r="I275" s="106"/>
      <c r="M275" s="106"/>
      <c r="Q275" s="106"/>
    </row>
    <row r="276" ht="15.75" customHeight="1">
      <c r="E276" s="106"/>
      <c r="I276" s="106"/>
      <c r="M276" s="106"/>
      <c r="Q276" s="106"/>
    </row>
    <row r="277" ht="15.75" customHeight="1">
      <c r="E277" s="106"/>
      <c r="I277" s="106"/>
      <c r="M277" s="106"/>
      <c r="Q277" s="106"/>
    </row>
    <row r="278" ht="15.75" customHeight="1">
      <c r="E278" s="106"/>
      <c r="I278" s="106"/>
      <c r="M278" s="106"/>
      <c r="Q278" s="106"/>
    </row>
    <row r="279" ht="15.75" customHeight="1">
      <c r="E279" s="106"/>
      <c r="I279" s="106"/>
      <c r="M279" s="106"/>
      <c r="Q279" s="106"/>
    </row>
    <row r="280" ht="15.75" customHeight="1">
      <c r="E280" s="106"/>
      <c r="I280" s="106"/>
      <c r="M280" s="106"/>
      <c r="Q280" s="106"/>
    </row>
    <row r="281" ht="15.75" customHeight="1">
      <c r="E281" s="106"/>
      <c r="I281" s="106"/>
      <c r="M281" s="106"/>
      <c r="Q281" s="106"/>
    </row>
    <row r="282" ht="15.75" customHeight="1">
      <c r="E282" s="106"/>
      <c r="I282" s="106"/>
      <c r="M282" s="106"/>
      <c r="Q282" s="106"/>
    </row>
    <row r="283" ht="15.75" customHeight="1">
      <c r="E283" s="106"/>
      <c r="I283" s="106"/>
      <c r="M283" s="106"/>
      <c r="Q283" s="106"/>
    </row>
    <row r="284" ht="15.75" customHeight="1">
      <c r="E284" s="106"/>
      <c r="I284" s="106"/>
      <c r="M284" s="106"/>
      <c r="Q284" s="106"/>
    </row>
    <row r="285" ht="15.75" customHeight="1">
      <c r="E285" s="106"/>
      <c r="I285" s="106"/>
      <c r="M285" s="106"/>
      <c r="Q285" s="106"/>
    </row>
    <row r="286" ht="15.75" customHeight="1">
      <c r="E286" s="106"/>
      <c r="I286" s="106"/>
      <c r="M286" s="106"/>
      <c r="Q286" s="106"/>
    </row>
    <row r="287" ht="15.75" customHeight="1">
      <c r="E287" s="106"/>
      <c r="I287" s="106"/>
      <c r="M287" s="106"/>
      <c r="Q287" s="106"/>
    </row>
    <row r="288" ht="15.75" customHeight="1">
      <c r="E288" s="106"/>
      <c r="I288" s="106"/>
      <c r="M288" s="106"/>
      <c r="Q288" s="106"/>
    </row>
    <row r="289" ht="15.75" customHeight="1">
      <c r="E289" s="106"/>
      <c r="I289" s="106"/>
      <c r="M289" s="106"/>
      <c r="Q289" s="106"/>
    </row>
    <row r="290" ht="15.75" customHeight="1">
      <c r="E290" s="106"/>
      <c r="I290" s="106"/>
      <c r="M290" s="106"/>
      <c r="Q290" s="106"/>
    </row>
    <row r="291" ht="15.75" customHeight="1">
      <c r="E291" s="106"/>
      <c r="I291" s="106"/>
      <c r="M291" s="106"/>
      <c r="Q291" s="106"/>
    </row>
    <row r="292" ht="15.75" customHeight="1">
      <c r="E292" s="106"/>
      <c r="I292" s="106"/>
      <c r="M292" s="106"/>
      <c r="Q292" s="106"/>
    </row>
    <row r="293" ht="15.75" customHeight="1">
      <c r="E293" s="106"/>
      <c r="I293" s="106"/>
      <c r="M293" s="106"/>
      <c r="Q293" s="106"/>
    </row>
    <row r="294" ht="15.75" customHeight="1">
      <c r="E294" s="106"/>
      <c r="I294" s="106"/>
      <c r="M294" s="106"/>
      <c r="Q294" s="106"/>
    </row>
    <row r="295" ht="15.75" customHeight="1">
      <c r="E295" s="106"/>
      <c r="I295" s="106"/>
      <c r="M295" s="106"/>
      <c r="Q295" s="106"/>
    </row>
    <row r="296" ht="15.75" customHeight="1">
      <c r="E296" s="106"/>
      <c r="I296" s="106"/>
      <c r="M296" s="106"/>
      <c r="Q296" s="106"/>
    </row>
    <row r="297" ht="15.75" customHeight="1">
      <c r="E297" s="106"/>
      <c r="I297" s="106"/>
      <c r="M297" s="106"/>
      <c r="Q297" s="106"/>
    </row>
    <row r="298" ht="15.75" customHeight="1">
      <c r="E298" s="106"/>
      <c r="I298" s="106"/>
      <c r="M298" s="106"/>
      <c r="Q298" s="106"/>
    </row>
    <row r="299" ht="15.75" customHeight="1">
      <c r="E299" s="106"/>
      <c r="I299" s="106"/>
      <c r="M299" s="106"/>
      <c r="Q299" s="106"/>
    </row>
    <row r="300" ht="15.75" customHeight="1">
      <c r="E300" s="106"/>
      <c r="I300" s="106"/>
      <c r="M300" s="106"/>
      <c r="Q300" s="106"/>
    </row>
    <row r="301" ht="15.75" customHeight="1">
      <c r="E301" s="106"/>
      <c r="I301" s="106"/>
      <c r="M301" s="106"/>
      <c r="Q301" s="106"/>
    </row>
    <row r="302" ht="15.75" customHeight="1">
      <c r="E302" s="106"/>
      <c r="I302" s="106"/>
      <c r="M302" s="106"/>
      <c r="Q302" s="106"/>
    </row>
    <row r="303" ht="15.75" customHeight="1">
      <c r="E303" s="106"/>
      <c r="I303" s="106"/>
      <c r="M303" s="106"/>
      <c r="Q303" s="106"/>
    </row>
    <row r="304" ht="15.75" customHeight="1">
      <c r="E304" s="106"/>
      <c r="I304" s="106"/>
      <c r="M304" s="106"/>
      <c r="Q304" s="106"/>
    </row>
    <row r="305" ht="15.75" customHeight="1">
      <c r="E305" s="106"/>
      <c r="I305" s="106"/>
      <c r="M305" s="106"/>
      <c r="Q305" s="106"/>
    </row>
    <row r="306" ht="15.75" customHeight="1">
      <c r="E306" s="106"/>
      <c r="I306" s="106"/>
      <c r="M306" s="106"/>
      <c r="Q306" s="106"/>
    </row>
    <row r="307" ht="15.75" customHeight="1">
      <c r="E307" s="106"/>
      <c r="I307" s="106"/>
      <c r="M307" s="106"/>
      <c r="Q307" s="106"/>
    </row>
    <row r="308" ht="15.75" customHeight="1">
      <c r="E308" s="106"/>
      <c r="I308" s="106"/>
      <c r="M308" s="106"/>
      <c r="Q308" s="106"/>
    </row>
    <row r="309" ht="15.75" customHeight="1">
      <c r="E309" s="106"/>
      <c r="I309" s="106"/>
      <c r="M309" s="106"/>
      <c r="Q309" s="106"/>
    </row>
    <row r="310" ht="15.75" customHeight="1">
      <c r="E310" s="106"/>
      <c r="I310" s="106"/>
      <c r="M310" s="106"/>
      <c r="Q310" s="106"/>
    </row>
    <row r="311" ht="15.75" customHeight="1">
      <c r="E311" s="106"/>
      <c r="I311" s="106"/>
      <c r="M311" s="106"/>
      <c r="Q311" s="106"/>
    </row>
    <row r="312" ht="15.75" customHeight="1">
      <c r="E312" s="106"/>
      <c r="I312" s="106"/>
      <c r="M312" s="106"/>
      <c r="Q312" s="106"/>
    </row>
    <row r="313" ht="15.75" customHeight="1">
      <c r="E313" s="106"/>
      <c r="I313" s="106"/>
      <c r="M313" s="106"/>
      <c r="Q313" s="106"/>
    </row>
    <row r="314" ht="15.75" customHeight="1">
      <c r="E314" s="106"/>
      <c r="I314" s="106"/>
      <c r="M314" s="106"/>
      <c r="Q314" s="106"/>
    </row>
    <row r="315" ht="15.75" customHeight="1">
      <c r="E315" s="106"/>
      <c r="I315" s="106"/>
      <c r="M315" s="106"/>
      <c r="Q315" s="106"/>
    </row>
    <row r="316" ht="15.75" customHeight="1">
      <c r="E316" s="106"/>
      <c r="I316" s="106"/>
      <c r="M316" s="106"/>
      <c r="Q316" s="106"/>
    </row>
    <row r="317" ht="15.75" customHeight="1">
      <c r="E317" s="106"/>
      <c r="I317" s="106"/>
      <c r="M317" s="106"/>
      <c r="Q317" s="106"/>
    </row>
    <row r="318" ht="15.75" customHeight="1">
      <c r="E318" s="106"/>
      <c r="I318" s="106"/>
      <c r="M318" s="106"/>
      <c r="Q318" s="106"/>
    </row>
    <row r="319" ht="15.75" customHeight="1">
      <c r="E319" s="106"/>
      <c r="I319" s="106"/>
      <c r="M319" s="106"/>
      <c r="Q319" s="106"/>
    </row>
    <row r="320" ht="15.75" customHeight="1">
      <c r="E320" s="106"/>
      <c r="I320" s="106"/>
      <c r="M320" s="106"/>
      <c r="Q320" s="106"/>
    </row>
    <row r="321" ht="15.75" customHeight="1">
      <c r="E321" s="106"/>
      <c r="I321" s="106"/>
      <c r="M321" s="106"/>
      <c r="Q321" s="106"/>
    </row>
    <row r="322" ht="15.75" customHeight="1">
      <c r="E322" s="106"/>
      <c r="I322" s="106"/>
      <c r="M322" s="106"/>
      <c r="Q322" s="106"/>
    </row>
    <row r="323" ht="15.75" customHeight="1">
      <c r="E323" s="106"/>
      <c r="I323" s="106"/>
      <c r="M323" s="106"/>
      <c r="Q323" s="106"/>
    </row>
    <row r="324" ht="15.75" customHeight="1">
      <c r="E324" s="106"/>
      <c r="I324" s="106"/>
      <c r="M324" s="106"/>
      <c r="Q324" s="106"/>
    </row>
    <row r="325" ht="15.75" customHeight="1">
      <c r="E325" s="106"/>
      <c r="I325" s="106"/>
      <c r="M325" s="106"/>
      <c r="Q325" s="106"/>
    </row>
    <row r="326" ht="15.75" customHeight="1">
      <c r="E326" s="106"/>
      <c r="I326" s="106"/>
      <c r="M326" s="106"/>
      <c r="Q326" s="106"/>
    </row>
    <row r="327" ht="15.75" customHeight="1">
      <c r="E327" s="106"/>
      <c r="I327" s="106"/>
      <c r="M327" s="106"/>
      <c r="Q327" s="106"/>
    </row>
    <row r="328" ht="15.75" customHeight="1">
      <c r="E328" s="106"/>
      <c r="I328" s="106"/>
      <c r="M328" s="106"/>
      <c r="Q328" s="106"/>
    </row>
    <row r="329" ht="15.75" customHeight="1">
      <c r="E329" s="106"/>
      <c r="I329" s="106"/>
      <c r="M329" s="106"/>
      <c r="Q329" s="106"/>
    </row>
    <row r="330" ht="15.75" customHeight="1">
      <c r="E330" s="106"/>
      <c r="I330" s="106"/>
      <c r="M330" s="106"/>
      <c r="Q330" s="106"/>
    </row>
    <row r="331" ht="15.75" customHeight="1">
      <c r="E331" s="106"/>
      <c r="I331" s="106"/>
      <c r="M331" s="106"/>
      <c r="Q331" s="106"/>
    </row>
    <row r="332" ht="15.75" customHeight="1">
      <c r="E332" s="106"/>
      <c r="I332" s="106"/>
      <c r="M332" s="106"/>
      <c r="Q332" s="106"/>
    </row>
    <row r="333" ht="15.75" customHeight="1">
      <c r="E333" s="106"/>
      <c r="I333" s="106"/>
      <c r="M333" s="106"/>
      <c r="Q333" s="106"/>
    </row>
    <row r="334" ht="15.75" customHeight="1">
      <c r="E334" s="106"/>
      <c r="I334" s="106"/>
      <c r="M334" s="106"/>
      <c r="Q334" s="106"/>
    </row>
    <row r="335" ht="15.75" customHeight="1">
      <c r="E335" s="106"/>
      <c r="I335" s="106"/>
      <c r="M335" s="106"/>
      <c r="Q335" s="106"/>
    </row>
    <row r="336" ht="15.75" customHeight="1">
      <c r="E336" s="106"/>
      <c r="I336" s="106"/>
      <c r="M336" s="106"/>
      <c r="Q336" s="106"/>
    </row>
    <row r="337" ht="15.75" customHeight="1">
      <c r="E337" s="106"/>
      <c r="I337" s="106"/>
      <c r="M337" s="106"/>
      <c r="Q337" s="106"/>
    </row>
    <row r="338" ht="15.75" customHeight="1">
      <c r="E338" s="106"/>
      <c r="I338" s="106"/>
      <c r="M338" s="106"/>
      <c r="Q338" s="106"/>
    </row>
    <row r="339" ht="15.75" customHeight="1">
      <c r="E339" s="106"/>
      <c r="I339" s="106"/>
      <c r="M339" s="106"/>
      <c r="Q339" s="106"/>
    </row>
    <row r="340" ht="15.75" customHeight="1">
      <c r="E340" s="106"/>
      <c r="I340" s="106"/>
      <c r="M340" s="106"/>
      <c r="Q340" s="106"/>
    </row>
    <row r="341" ht="15.75" customHeight="1">
      <c r="E341" s="106"/>
      <c r="I341" s="106"/>
      <c r="M341" s="106"/>
      <c r="Q341" s="106"/>
    </row>
    <row r="342" ht="15.75" customHeight="1">
      <c r="E342" s="106"/>
      <c r="I342" s="106"/>
      <c r="M342" s="106"/>
      <c r="Q342" s="106"/>
    </row>
    <row r="343" ht="15.75" customHeight="1">
      <c r="E343" s="106"/>
      <c r="I343" s="106"/>
      <c r="M343" s="106"/>
      <c r="Q343" s="106"/>
    </row>
    <row r="344" ht="15.75" customHeight="1">
      <c r="E344" s="106"/>
      <c r="I344" s="106"/>
      <c r="M344" s="106"/>
      <c r="Q344" s="106"/>
    </row>
    <row r="345" ht="15.75" customHeight="1">
      <c r="E345" s="106"/>
      <c r="I345" s="106"/>
      <c r="M345" s="106"/>
      <c r="Q345" s="106"/>
    </row>
    <row r="346" ht="15.75" customHeight="1">
      <c r="E346" s="106"/>
      <c r="I346" s="106"/>
      <c r="M346" s="106"/>
      <c r="Q346" s="106"/>
    </row>
    <row r="347" ht="15.75" customHeight="1">
      <c r="E347" s="106"/>
      <c r="I347" s="106"/>
      <c r="M347" s="106"/>
      <c r="Q347" s="106"/>
    </row>
    <row r="348" ht="15.75" customHeight="1">
      <c r="E348" s="106"/>
      <c r="I348" s="106"/>
      <c r="M348" s="106"/>
      <c r="Q348" s="106"/>
    </row>
    <row r="349" ht="15.75" customHeight="1">
      <c r="E349" s="106"/>
      <c r="I349" s="106"/>
      <c r="M349" s="106"/>
      <c r="Q349" s="106"/>
    </row>
    <row r="350" ht="15.75" customHeight="1">
      <c r="E350" s="106"/>
      <c r="I350" s="106"/>
      <c r="M350" s="106"/>
      <c r="Q350" s="106"/>
    </row>
    <row r="351" ht="15.75" customHeight="1">
      <c r="E351" s="106"/>
      <c r="I351" s="106"/>
      <c r="M351" s="106"/>
      <c r="Q351" s="106"/>
    </row>
    <row r="352" ht="15.75" customHeight="1">
      <c r="E352" s="106"/>
      <c r="I352" s="106"/>
      <c r="M352" s="106"/>
      <c r="Q352" s="106"/>
    </row>
    <row r="353" ht="15.75" customHeight="1">
      <c r="E353" s="106"/>
      <c r="I353" s="106"/>
      <c r="M353" s="106"/>
      <c r="Q353" s="106"/>
    </row>
    <row r="354" ht="15.75" customHeight="1">
      <c r="E354" s="106"/>
      <c r="I354" s="106"/>
      <c r="M354" s="106"/>
      <c r="Q354" s="106"/>
    </row>
    <row r="355" ht="15.75" customHeight="1">
      <c r="E355" s="106"/>
      <c r="I355" s="106"/>
      <c r="M355" s="106"/>
      <c r="Q355" s="106"/>
    </row>
    <row r="356" ht="15.75" customHeight="1">
      <c r="E356" s="106"/>
      <c r="I356" s="106"/>
      <c r="M356" s="106"/>
      <c r="Q356" s="106"/>
    </row>
    <row r="357" ht="15.75" customHeight="1">
      <c r="E357" s="106"/>
      <c r="I357" s="106"/>
      <c r="M357" s="106"/>
      <c r="Q357" s="106"/>
    </row>
    <row r="358" ht="15.75" customHeight="1">
      <c r="E358" s="106"/>
      <c r="I358" s="106"/>
      <c r="M358" s="106"/>
      <c r="Q358" s="106"/>
    </row>
    <row r="359" ht="15.75" customHeight="1">
      <c r="E359" s="106"/>
      <c r="I359" s="106"/>
      <c r="M359" s="106"/>
      <c r="Q359" s="106"/>
    </row>
    <row r="360" ht="15.75" customHeight="1">
      <c r="E360" s="106"/>
      <c r="I360" s="106"/>
      <c r="M360" s="106"/>
      <c r="Q360" s="106"/>
    </row>
    <row r="361" ht="15.75" customHeight="1">
      <c r="E361" s="106"/>
      <c r="I361" s="106"/>
      <c r="M361" s="106"/>
      <c r="Q361" s="106"/>
    </row>
    <row r="362" ht="15.75" customHeight="1">
      <c r="E362" s="106"/>
      <c r="I362" s="106"/>
      <c r="M362" s="106"/>
      <c r="Q362" s="106"/>
    </row>
    <row r="363" ht="15.75" customHeight="1">
      <c r="E363" s="106"/>
      <c r="I363" s="106"/>
      <c r="M363" s="106"/>
      <c r="Q363" s="106"/>
    </row>
    <row r="364" ht="15.75" customHeight="1">
      <c r="E364" s="106"/>
      <c r="I364" s="106"/>
      <c r="M364" s="106"/>
      <c r="Q364" s="106"/>
    </row>
    <row r="365" ht="15.75" customHeight="1">
      <c r="E365" s="106"/>
      <c r="I365" s="106"/>
      <c r="M365" s="106"/>
      <c r="Q365" s="106"/>
    </row>
    <row r="366" ht="15.75" customHeight="1">
      <c r="E366" s="106"/>
      <c r="I366" s="106"/>
      <c r="M366" s="106"/>
      <c r="Q366" s="106"/>
    </row>
    <row r="367" ht="15.75" customHeight="1">
      <c r="E367" s="106"/>
      <c r="I367" s="106"/>
      <c r="M367" s="106"/>
      <c r="Q367" s="106"/>
    </row>
    <row r="368" ht="15.75" customHeight="1">
      <c r="E368" s="106"/>
      <c r="I368" s="106"/>
      <c r="M368" s="106"/>
      <c r="Q368" s="106"/>
    </row>
    <row r="369" ht="15.75" customHeight="1">
      <c r="E369" s="106"/>
      <c r="I369" s="106"/>
      <c r="M369" s="106"/>
      <c r="Q369" s="106"/>
    </row>
    <row r="370" ht="15.75" customHeight="1">
      <c r="E370" s="106"/>
      <c r="I370" s="106"/>
      <c r="M370" s="106"/>
      <c r="Q370" s="106"/>
    </row>
    <row r="371" ht="15.75" customHeight="1">
      <c r="E371" s="106"/>
      <c r="I371" s="106"/>
      <c r="M371" s="106"/>
      <c r="Q371" s="106"/>
    </row>
    <row r="372" ht="15.75" customHeight="1">
      <c r="E372" s="106"/>
      <c r="I372" s="106"/>
      <c r="M372" s="106"/>
      <c r="Q372" s="106"/>
    </row>
    <row r="373" ht="15.75" customHeight="1">
      <c r="E373" s="106"/>
      <c r="I373" s="106"/>
      <c r="M373" s="106"/>
      <c r="Q373" s="106"/>
    </row>
    <row r="374" ht="15.75" customHeight="1">
      <c r="E374" s="106"/>
      <c r="I374" s="106"/>
      <c r="M374" s="106"/>
      <c r="Q374" s="106"/>
    </row>
    <row r="375" ht="15.75" customHeight="1">
      <c r="E375" s="106"/>
      <c r="I375" s="106"/>
      <c r="M375" s="106"/>
      <c r="Q375" s="106"/>
    </row>
    <row r="376" ht="15.75" customHeight="1">
      <c r="E376" s="106"/>
      <c r="I376" s="106"/>
      <c r="M376" s="106"/>
      <c r="Q376" s="106"/>
    </row>
    <row r="377" ht="15.75" customHeight="1">
      <c r="E377" s="106"/>
      <c r="I377" s="106"/>
      <c r="M377" s="106"/>
      <c r="Q377" s="106"/>
    </row>
    <row r="378" ht="15.75" customHeight="1">
      <c r="E378" s="106"/>
      <c r="I378" s="106"/>
      <c r="M378" s="106"/>
      <c r="Q378" s="106"/>
    </row>
    <row r="379" ht="15.75" customHeight="1">
      <c r="E379" s="106"/>
      <c r="I379" s="106"/>
      <c r="M379" s="106"/>
      <c r="Q379" s="106"/>
    </row>
    <row r="380" ht="15.75" customHeight="1">
      <c r="E380" s="106"/>
      <c r="I380" s="106"/>
      <c r="M380" s="106"/>
      <c r="Q380" s="106"/>
    </row>
    <row r="381" ht="15.75" customHeight="1">
      <c r="E381" s="106"/>
      <c r="I381" s="106"/>
      <c r="M381" s="106"/>
      <c r="Q381" s="106"/>
    </row>
    <row r="382" ht="15.75" customHeight="1">
      <c r="E382" s="106"/>
      <c r="I382" s="106"/>
      <c r="M382" s="106"/>
      <c r="Q382" s="106"/>
    </row>
    <row r="383" ht="15.75" customHeight="1">
      <c r="E383" s="106"/>
      <c r="I383" s="106"/>
      <c r="M383" s="106"/>
      <c r="Q383" s="106"/>
    </row>
    <row r="384" ht="15.75" customHeight="1">
      <c r="E384" s="106"/>
      <c r="I384" s="106"/>
      <c r="M384" s="106"/>
      <c r="Q384" s="106"/>
    </row>
    <row r="385" ht="15.75" customHeight="1">
      <c r="E385" s="106"/>
      <c r="I385" s="106"/>
      <c r="M385" s="106"/>
      <c r="Q385" s="106"/>
    </row>
    <row r="386" ht="15.75" customHeight="1">
      <c r="E386" s="106"/>
      <c r="I386" s="106"/>
      <c r="M386" s="106"/>
      <c r="Q386" s="106"/>
    </row>
    <row r="387" ht="15.75" customHeight="1">
      <c r="E387" s="106"/>
      <c r="I387" s="106"/>
      <c r="M387" s="106"/>
      <c r="Q387" s="106"/>
    </row>
    <row r="388" ht="15.75" customHeight="1">
      <c r="E388" s="106"/>
      <c r="I388" s="106"/>
      <c r="M388" s="106"/>
      <c r="Q388" s="106"/>
    </row>
    <row r="389" ht="15.75" customHeight="1">
      <c r="E389" s="106"/>
      <c r="I389" s="106"/>
      <c r="M389" s="106"/>
      <c r="Q389" s="106"/>
    </row>
    <row r="390" ht="15.75" customHeight="1">
      <c r="E390" s="106"/>
      <c r="I390" s="106"/>
      <c r="M390" s="106"/>
      <c r="Q390" s="106"/>
    </row>
    <row r="391" ht="15.75" customHeight="1">
      <c r="E391" s="106"/>
      <c r="I391" s="106"/>
      <c r="M391" s="106"/>
      <c r="Q391" s="106"/>
    </row>
    <row r="392" ht="15.75" customHeight="1">
      <c r="E392" s="106"/>
      <c r="I392" s="106"/>
      <c r="M392" s="106"/>
      <c r="Q392" s="106"/>
    </row>
    <row r="393" ht="15.75" customHeight="1">
      <c r="E393" s="106"/>
      <c r="I393" s="106"/>
      <c r="M393" s="106"/>
      <c r="Q393" s="106"/>
    </row>
    <row r="394" ht="15.75" customHeight="1">
      <c r="E394" s="106"/>
      <c r="I394" s="106"/>
      <c r="M394" s="106"/>
      <c r="Q394" s="106"/>
    </row>
    <row r="395" ht="15.75" customHeight="1">
      <c r="E395" s="106"/>
      <c r="I395" s="106"/>
      <c r="M395" s="106"/>
      <c r="Q395" s="106"/>
    </row>
    <row r="396" ht="15.75" customHeight="1">
      <c r="E396" s="106"/>
      <c r="I396" s="106"/>
      <c r="M396" s="106"/>
      <c r="Q396" s="106"/>
    </row>
    <row r="397" ht="15.75" customHeight="1">
      <c r="E397" s="106"/>
      <c r="I397" s="106"/>
      <c r="M397" s="106"/>
      <c r="Q397" s="106"/>
    </row>
    <row r="398" ht="15.75" customHeight="1">
      <c r="E398" s="106"/>
      <c r="I398" s="106"/>
      <c r="M398" s="106"/>
      <c r="Q398" s="106"/>
    </row>
    <row r="399" ht="15.75" customHeight="1">
      <c r="E399" s="106"/>
      <c r="I399" s="106"/>
      <c r="M399" s="106"/>
      <c r="Q399" s="106"/>
    </row>
    <row r="400" ht="15.75" customHeight="1">
      <c r="E400" s="106"/>
      <c r="I400" s="106"/>
      <c r="M400" s="106"/>
      <c r="Q400" s="106"/>
    </row>
    <row r="401" ht="15.75" customHeight="1">
      <c r="E401" s="106"/>
      <c r="I401" s="106"/>
      <c r="M401" s="106"/>
      <c r="Q401" s="106"/>
    </row>
    <row r="402" ht="15.75" customHeight="1">
      <c r="E402" s="106"/>
      <c r="I402" s="106"/>
      <c r="M402" s="106"/>
      <c r="Q402" s="106"/>
    </row>
    <row r="403" ht="15.75" customHeight="1">
      <c r="E403" s="106"/>
      <c r="I403" s="106"/>
      <c r="M403" s="106"/>
      <c r="Q403" s="106"/>
    </row>
    <row r="404" ht="15.75" customHeight="1">
      <c r="E404" s="106"/>
      <c r="I404" s="106"/>
      <c r="M404" s="106"/>
      <c r="Q404" s="106"/>
    </row>
    <row r="405" ht="15.75" customHeight="1">
      <c r="E405" s="106"/>
      <c r="I405" s="106"/>
      <c r="M405" s="106"/>
      <c r="Q405" s="106"/>
    </row>
    <row r="406" ht="15.75" customHeight="1">
      <c r="E406" s="106"/>
      <c r="I406" s="106"/>
      <c r="M406" s="106"/>
      <c r="Q406" s="106"/>
    </row>
    <row r="407" ht="15.75" customHeight="1">
      <c r="E407" s="106"/>
      <c r="I407" s="106"/>
      <c r="M407" s="106"/>
      <c r="Q407" s="106"/>
    </row>
    <row r="408" ht="15.75" customHeight="1">
      <c r="E408" s="106"/>
      <c r="I408" s="106"/>
      <c r="M408" s="106"/>
      <c r="Q408" s="106"/>
    </row>
    <row r="409" ht="15.75" customHeight="1">
      <c r="E409" s="106"/>
      <c r="I409" s="106"/>
      <c r="M409" s="106"/>
      <c r="Q409" s="106"/>
    </row>
    <row r="410" ht="15.75" customHeight="1">
      <c r="E410" s="106"/>
      <c r="I410" s="106"/>
      <c r="M410" s="106"/>
      <c r="Q410" s="106"/>
    </row>
    <row r="411" ht="15.75" customHeight="1">
      <c r="E411" s="106"/>
      <c r="I411" s="106"/>
      <c r="M411" s="106"/>
      <c r="Q411" s="106"/>
    </row>
    <row r="412" ht="15.75" customHeight="1">
      <c r="E412" s="106"/>
      <c r="I412" s="106"/>
      <c r="M412" s="106"/>
      <c r="Q412" s="106"/>
    </row>
    <row r="413" ht="15.75" customHeight="1">
      <c r="E413" s="106"/>
      <c r="I413" s="106"/>
      <c r="M413" s="106"/>
      <c r="Q413" s="106"/>
    </row>
    <row r="414" ht="15.75" customHeight="1">
      <c r="E414" s="106"/>
      <c r="I414" s="106"/>
      <c r="M414" s="106"/>
      <c r="Q414" s="106"/>
    </row>
    <row r="415" ht="15.75" customHeight="1">
      <c r="E415" s="106"/>
      <c r="I415" s="106"/>
      <c r="M415" s="106"/>
      <c r="Q415" s="106"/>
    </row>
    <row r="416" ht="15.75" customHeight="1">
      <c r="E416" s="106"/>
      <c r="I416" s="106"/>
      <c r="M416" s="106"/>
      <c r="Q416" s="106"/>
    </row>
    <row r="417" ht="15.75" customHeight="1">
      <c r="E417" s="106"/>
      <c r="I417" s="106"/>
      <c r="M417" s="106"/>
      <c r="Q417" s="106"/>
    </row>
    <row r="418" ht="15.75" customHeight="1">
      <c r="E418" s="106"/>
      <c r="I418" s="106"/>
      <c r="M418" s="106"/>
      <c r="Q418" s="106"/>
    </row>
    <row r="419" ht="15.75" customHeight="1">
      <c r="E419" s="106"/>
      <c r="I419" s="106"/>
      <c r="M419" s="106"/>
      <c r="Q419" s="106"/>
    </row>
    <row r="420" ht="15.75" customHeight="1">
      <c r="E420" s="106"/>
      <c r="I420" s="106"/>
      <c r="M420" s="106"/>
      <c r="Q420" s="106"/>
    </row>
    <row r="421" ht="15.75" customHeight="1">
      <c r="E421" s="106"/>
      <c r="I421" s="106"/>
      <c r="M421" s="106"/>
      <c r="Q421" s="106"/>
    </row>
    <row r="422" ht="15.75" customHeight="1">
      <c r="E422" s="106"/>
      <c r="I422" s="106"/>
      <c r="M422" s="106"/>
      <c r="Q422" s="106"/>
    </row>
    <row r="423" ht="15.75" customHeight="1">
      <c r="E423" s="106"/>
      <c r="I423" s="106"/>
      <c r="M423" s="106"/>
      <c r="Q423" s="106"/>
    </row>
    <row r="424" ht="15.75" customHeight="1">
      <c r="E424" s="106"/>
      <c r="I424" s="106"/>
      <c r="M424" s="106"/>
      <c r="Q424" s="106"/>
    </row>
    <row r="425" ht="15.75" customHeight="1">
      <c r="E425" s="106"/>
      <c r="I425" s="106"/>
      <c r="M425" s="106"/>
      <c r="Q425" s="106"/>
    </row>
    <row r="426" ht="15.75" customHeight="1">
      <c r="E426" s="106"/>
      <c r="I426" s="106"/>
      <c r="M426" s="106"/>
      <c r="Q426" s="106"/>
    </row>
    <row r="427" ht="15.75" customHeight="1">
      <c r="E427" s="106"/>
      <c r="I427" s="106"/>
      <c r="M427" s="106"/>
      <c r="Q427" s="106"/>
    </row>
    <row r="428" ht="15.75" customHeight="1">
      <c r="E428" s="106"/>
      <c r="I428" s="106"/>
      <c r="M428" s="106"/>
      <c r="Q428" s="106"/>
    </row>
    <row r="429" ht="15.75" customHeight="1">
      <c r="E429" s="106"/>
      <c r="I429" s="106"/>
      <c r="M429" s="106"/>
      <c r="Q429" s="106"/>
    </row>
    <row r="430" ht="15.75" customHeight="1">
      <c r="E430" s="106"/>
      <c r="I430" s="106"/>
      <c r="M430" s="106"/>
      <c r="Q430" s="106"/>
    </row>
    <row r="431" ht="15.75" customHeight="1">
      <c r="E431" s="106"/>
      <c r="I431" s="106"/>
      <c r="M431" s="106"/>
      <c r="Q431" s="106"/>
    </row>
    <row r="432" ht="15.75" customHeight="1">
      <c r="E432" s="106"/>
      <c r="I432" s="106"/>
      <c r="M432" s="106"/>
      <c r="Q432" s="106"/>
    </row>
    <row r="433" ht="15.75" customHeight="1">
      <c r="E433" s="106"/>
      <c r="I433" s="106"/>
      <c r="M433" s="106"/>
      <c r="Q433" s="106"/>
    </row>
    <row r="434" ht="15.75" customHeight="1">
      <c r="E434" s="106"/>
      <c r="I434" s="106"/>
      <c r="M434" s="106"/>
      <c r="Q434" s="106"/>
    </row>
    <row r="435" ht="15.75" customHeight="1">
      <c r="E435" s="106"/>
      <c r="I435" s="106"/>
      <c r="M435" s="106"/>
      <c r="Q435" s="106"/>
    </row>
    <row r="436" ht="15.75" customHeight="1">
      <c r="E436" s="106"/>
      <c r="I436" s="106"/>
      <c r="M436" s="106"/>
      <c r="Q436" s="106"/>
    </row>
    <row r="437" ht="15.75" customHeight="1">
      <c r="E437" s="106"/>
      <c r="I437" s="106"/>
      <c r="M437" s="106"/>
      <c r="Q437" s="106"/>
    </row>
    <row r="438" ht="15.75" customHeight="1">
      <c r="E438" s="106"/>
      <c r="I438" s="106"/>
      <c r="M438" s="106"/>
      <c r="Q438" s="106"/>
    </row>
    <row r="439" ht="15.75" customHeight="1">
      <c r="E439" s="106"/>
      <c r="I439" s="106"/>
      <c r="M439" s="106"/>
      <c r="Q439" s="106"/>
    </row>
    <row r="440" ht="15.75" customHeight="1">
      <c r="E440" s="106"/>
      <c r="I440" s="106"/>
      <c r="M440" s="106"/>
      <c r="Q440" s="106"/>
    </row>
    <row r="441" ht="15.75" customHeight="1">
      <c r="E441" s="106"/>
      <c r="I441" s="106"/>
      <c r="M441" s="106"/>
      <c r="Q441" s="106"/>
    </row>
    <row r="442" ht="15.75" customHeight="1">
      <c r="E442" s="106"/>
      <c r="I442" s="106"/>
      <c r="M442" s="106"/>
      <c r="Q442" s="106"/>
    </row>
    <row r="443" ht="15.75" customHeight="1">
      <c r="E443" s="106"/>
      <c r="I443" s="106"/>
      <c r="M443" s="106"/>
      <c r="Q443" s="106"/>
    </row>
    <row r="444" ht="15.75" customHeight="1">
      <c r="E444" s="106"/>
      <c r="I444" s="106"/>
      <c r="M444" s="106"/>
      <c r="Q444" s="106"/>
    </row>
    <row r="445" ht="15.75" customHeight="1">
      <c r="E445" s="106"/>
      <c r="I445" s="106"/>
      <c r="M445" s="106"/>
      <c r="Q445" s="106"/>
    </row>
    <row r="446" ht="15.75" customHeight="1">
      <c r="E446" s="106"/>
      <c r="I446" s="106"/>
      <c r="M446" s="106"/>
      <c r="Q446" s="106"/>
    </row>
    <row r="447" ht="15.75" customHeight="1">
      <c r="E447" s="106"/>
      <c r="I447" s="106"/>
      <c r="M447" s="106"/>
      <c r="Q447" s="106"/>
    </row>
    <row r="448" ht="15.75" customHeight="1">
      <c r="E448" s="106"/>
      <c r="I448" s="106"/>
      <c r="M448" s="106"/>
      <c r="Q448" s="106"/>
    </row>
    <row r="449" ht="15.75" customHeight="1">
      <c r="E449" s="106"/>
      <c r="I449" s="106"/>
      <c r="M449" s="106"/>
      <c r="Q449" s="106"/>
    </row>
    <row r="450" ht="15.75" customHeight="1">
      <c r="E450" s="106"/>
      <c r="I450" s="106"/>
      <c r="M450" s="106"/>
      <c r="Q450" s="106"/>
    </row>
    <row r="451" ht="15.75" customHeight="1">
      <c r="E451" s="106"/>
      <c r="I451" s="106"/>
      <c r="M451" s="106"/>
      <c r="Q451" s="106"/>
    </row>
    <row r="452" ht="15.75" customHeight="1">
      <c r="E452" s="106"/>
      <c r="I452" s="106"/>
      <c r="M452" s="106"/>
      <c r="Q452" s="106"/>
    </row>
    <row r="453" ht="15.75" customHeight="1">
      <c r="E453" s="106"/>
      <c r="I453" s="106"/>
      <c r="M453" s="106"/>
      <c r="Q453" s="106"/>
    </row>
    <row r="454" ht="15.75" customHeight="1">
      <c r="E454" s="106"/>
      <c r="I454" s="106"/>
      <c r="M454" s="106"/>
      <c r="Q454" s="106"/>
    </row>
    <row r="455" ht="15.75" customHeight="1">
      <c r="E455" s="106"/>
      <c r="I455" s="106"/>
      <c r="M455" s="106"/>
      <c r="Q455" s="106"/>
    </row>
    <row r="456" ht="15.75" customHeight="1">
      <c r="E456" s="106"/>
      <c r="I456" s="106"/>
      <c r="M456" s="106"/>
      <c r="Q456" s="106"/>
    </row>
    <row r="457" ht="15.75" customHeight="1">
      <c r="E457" s="106"/>
      <c r="I457" s="106"/>
      <c r="M457" s="106"/>
      <c r="Q457" s="106"/>
    </row>
    <row r="458" ht="15.75" customHeight="1">
      <c r="E458" s="106"/>
      <c r="I458" s="106"/>
      <c r="M458" s="106"/>
      <c r="Q458" s="106"/>
    </row>
    <row r="459" ht="15.75" customHeight="1">
      <c r="E459" s="106"/>
      <c r="I459" s="106"/>
      <c r="M459" s="106"/>
      <c r="Q459" s="106"/>
    </row>
    <row r="460" ht="15.75" customHeight="1">
      <c r="E460" s="106"/>
      <c r="I460" s="106"/>
      <c r="M460" s="106"/>
      <c r="Q460" s="106"/>
    </row>
    <row r="461" ht="15.75" customHeight="1">
      <c r="E461" s="106"/>
      <c r="I461" s="106"/>
      <c r="M461" s="106"/>
      <c r="Q461" s="106"/>
    </row>
    <row r="462" ht="15.75" customHeight="1">
      <c r="E462" s="106"/>
      <c r="I462" s="106"/>
      <c r="M462" s="106"/>
      <c r="Q462" s="106"/>
    </row>
    <row r="463" ht="15.75" customHeight="1">
      <c r="E463" s="106"/>
      <c r="I463" s="106"/>
      <c r="M463" s="106"/>
      <c r="Q463" s="106"/>
    </row>
    <row r="464" ht="15.75" customHeight="1">
      <c r="E464" s="106"/>
      <c r="I464" s="106"/>
      <c r="M464" s="106"/>
      <c r="Q464" s="106"/>
    </row>
    <row r="465" ht="15.75" customHeight="1">
      <c r="E465" s="106"/>
      <c r="I465" s="106"/>
      <c r="M465" s="106"/>
      <c r="Q465" s="106"/>
    </row>
    <row r="466" ht="15.75" customHeight="1">
      <c r="E466" s="106"/>
      <c r="I466" s="106"/>
      <c r="M466" s="106"/>
      <c r="Q466" s="106"/>
    </row>
    <row r="467" ht="15.75" customHeight="1">
      <c r="E467" s="106"/>
      <c r="I467" s="106"/>
      <c r="M467" s="106"/>
      <c r="Q467" s="106"/>
    </row>
    <row r="468" ht="15.75" customHeight="1">
      <c r="E468" s="106"/>
      <c r="I468" s="106"/>
      <c r="M468" s="106"/>
      <c r="Q468" s="106"/>
    </row>
    <row r="469" ht="15.75" customHeight="1">
      <c r="E469" s="106"/>
      <c r="I469" s="106"/>
      <c r="M469" s="106"/>
      <c r="Q469" s="106"/>
    </row>
    <row r="470" ht="15.75" customHeight="1">
      <c r="E470" s="106"/>
      <c r="I470" s="106"/>
      <c r="M470" s="106"/>
      <c r="Q470" s="106"/>
    </row>
    <row r="471" ht="15.75" customHeight="1">
      <c r="E471" s="106"/>
      <c r="I471" s="106"/>
      <c r="M471" s="106"/>
      <c r="Q471" s="106"/>
    </row>
    <row r="472" ht="15.75" customHeight="1">
      <c r="E472" s="106"/>
      <c r="I472" s="106"/>
      <c r="M472" s="106"/>
      <c r="Q472" s="106"/>
    </row>
    <row r="473" ht="15.75" customHeight="1">
      <c r="E473" s="106"/>
      <c r="I473" s="106"/>
      <c r="M473" s="106"/>
      <c r="Q473" s="106"/>
    </row>
    <row r="474" ht="15.75" customHeight="1">
      <c r="E474" s="106"/>
      <c r="I474" s="106"/>
      <c r="M474" s="106"/>
      <c r="Q474" s="106"/>
    </row>
    <row r="475" ht="15.75" customHeight="1">
      <c r="E475" s="106"/>
      <c r="I475" s="106"/>
      <c r="M475" s="106"/>
      <c r="Q475" s="106"/>
    </row>
    <row r="476" ht="15.75" customHeight="1">
      <c r="E476" s="106"/>
      <c r="I476" s="106"/>
      <c r="M476" s="106"/>
      <c r="Q476" s="106"/>
    </row>
    <row r="477" ht="15.75" customHeight="1">
      <c r="E477" s="106"/>
      <c r="I477" s="106"/>
      <c r="M477" s="106"/>
      <c r="Q477" s="106"/>
    </row>
    <row r="478" ht="15.75" customHeight="1">
      <c r="E478" s="106"/>
      <c r="I478" s="106"/>
      <c r="M478" s="106"/>
      <c r="Q478" s="106"/>
    </row>
    <row r="479" ht="15.75" customHeight="1">
      <c r="E479" s="106"/>
      <c r="I479" s="106"/>
      <c r="M479" s="106"/>
      <c r="Q479" s="106"/>
    </row>
    <row r="480" ht="15.75" customHeight="1">
      <c r="E480" s="106"/>
      <c r="I480" s="106"/>
      <c r="M480" s="106"/>
      <c r="Q480" s="106"/>
    </row>
    <row r="481" ht="15.75" customHeight="1">
      <c r="E481" s="106"/>
      <c r="I481" s="106"/>
      <c r="M481" s="106"/>
      <c r="Q481" s="106"/>
    </row>
    <row r="482" ht="15.75" customHeight="1">
      <c r="E482" s="106"/>
      <c r="I482" s="106"/>
      <c r="M482" s="106"/>
      <c r="Q482" s="106"/>
    </row>
    <row r="483" ht="15.75" customHeight="1">
      <c r="E483" s="106"/>
      <c r="I483" s="106"/>
      <c r="M483" s="106"/>
      <c r="Q483" s="106"/>
    </row>
    <row r="484" ht="15.75" customHeight="1">
      <c r="E484" s="106"/>
      <c r="I484" s="106"/>
      <c r="M484" s="106"/>
      <c r="Q484" s="106"/>
    </row>
    <row r="485" ht="15.75" customHeight="1">
      <c r="E485" s="106"/>
      <c r="I485" s="106"/>
      <c r="M485" s="106"/>
      <c r="Q485" s="106"/>
    </row>
    <row r="486" ht="15.75" customHeight="1">
      <c r="E486" s="106"/>
      <c r="I486" s="106"/>
      <c r="M486" s="106"/>
      <c r="Q486" s="106"/>
    </row>
    <row r="487" ht="15.75" customHeight="1">
      <c r="E487" s="106"/>
      <c r="I487" s="106"/>
      <c r="M487" s="106"/>
      <c r="Q487" s="106"/>
    </row>
    <row r="488" ht="15.75" customHeight="1">
      <c r="E488" s="106"/>
      <c r="I488" s="106"/>
      <c r="M488" s="106"/>
      <c r="Q488" s="106"/>
    </row>
    <row r="489" ht="15.75" customHeight="1">
      <c r="E489" s="106"/>
      <c r="I489" s="106"/>
      <c r="M489" s="106"/>
      <c r="Q489" s="106"/>
    </row>
    <row r="490" ht="15.75" customHeight="1">
      <c r="E490" s="106"/>
      <c r="I490" s="106"/>
      <c r="M490" s="106"/>
      <c r="Q490" s="106"/>
    </row>
    <row r="491" ht="15.75" customHeight="1">
      <c r="E491" s="106"/>
      <c r="I491" s="106"/>
      <c r="M491" s="106"/>
      <c r="Q491" s="106"/>
    </row>
    <row r="492" ht="15.75" customHeight="1">
      <c r="E492" s="106"/>
      <c r="I492" s="106"/>
      <c r="M492" s="106"/>
      <c r="Q492" s="106"/>
    </row>
    <row r="493" ht="15.75" customHeight="1">
      <c r="E493" s="106"/>
      <c r="I493" s="106"/>
      <c r="M493" s="106"/>
      <c r="Q493" s="106"/>
    </row>
    <row r="494" ht="15.75" customHeight="1">
      <c r="E494" s="106"/>
      <c r="I494" s="106"/>
      <c r="M494" s="106"/>
      <c r="Q494" s="106"/>
    </row>
    <row r="495" ht="15.75" customHeight="1">
      <c r="E495" s="106"/>
      <c r="I495" s="106"/>
      <c r="M495" s="106"/>
      <c r="Q495" s="106"/>
    </row>
    <row r="496" ht="15.75" customHeight="1">
      <c r="E496" s="106"/>
      <c r="I496" s="106"/>
      <c r="M496" s="106"/>
      <c r="Q496" s="106"/>
    </row>
    <row r="497" ht="15.75" customHeight="1">
      <c r="E497" s="106"/>
      <c r="I497" s="106"/>
      <c r="M497" s="106"/>
      <c r="Q497" s="106"/>
    </row>
    <row r="498" ht="15.75" customHeight="1">
      <c r="E498" s="106"/>
      <c r="I498" s="106"/>
      <c r="M498" s="106"/>
      <c r="Q498" s="106"/>
    </row>
    <row r="499" ht="15.75" customHeight="1">
      <c r="E499" s="106"/>
      <c r="I499" s="106"/>
      <c r="M499" s="106"/>
      <c r="Q499" s="106"/>
    </row>
    <row r="500" ht="15.75" customHeight="1">
      <c r="E500" s="106"/>
      <c r="I500" s="106"/>
      <c r="M500" s="106"/>
      <c r="Q500" s="106"/>
    </row>
    <row r="501" ht="15.75" customHeight="1">
      <c r="E501" s="106"/>
      <c r="I501" s="106"/>
      <c r="M501" s="106"/>
      <c r="Q501" s="106"/>
    </row>
    <row r="502" ht="15.75" customHeight="1">
      <c r="E502" s="106"/>
      <c r="I502" s="106"/>
      <c r="M502" s="106"/>
      <c r="Q502" s="106"/>
    </row>
    <row r="503" ht="15.75" customHeight="1">
      <c r="E503" s="106"/>
      <c r="I503" s="106"/>
      <c r="M503" s="106"/>
      <c r="Q503" s="106"/>
    </row>
    <row r="504" ht="15.75" customHeight="1">
      <c r="E504" s="106"/>
      <c r="I504" s="106"/>
      <c r="M504" s="106"/>
      <c r="Q504" s="106"/>
    </row>
    <row r="505" ht="15.75" customHeight="1">
      <c r="E505" s="106"/>
      <c r="I505" s="106"/>
      <c r="M505" s="106"/>
      <c r="Q505" s="106"/>
    </row>
    <row r="506" ht="15.75" customHeight="1">
      <c r="E506" s="106"/>
      <c r="I506" s="106"/>
      <c r="M506" s="106"/>
      <c r="Q506" s="106"/>
    </row>
    <row r="507" ht="15.75" customHeight="1">
      <c r="E507" s="106"/>
      <c r="I507" s="106"/>
      <c r="M507" s="106"/>
      <c r="Q507" s="106"/>
    </row>
    <row r="508" ht="15.75" customHeight="1">
      <c r="E508" s="106"/>
      <c r="I508" s="106"/>
      <c r="M508" s="106"/>
      <c r="Q508" s="106"/>
    </row>
    <row r="509" ht="15.75" customHeight="1">
      <c r="E509" s="106"/>
      <c r="I509" s="106"/>
      <c r="M509" s="106"/>
      <c r="Q509" s="106"/>
    </row>
    <row r="510" ht="15.75" customHeight="1">
      <c r="E510" s="106"/>
      <c r="I510" s="106"/>
      <c r="M510" s="106"/>
      <c r="Q510" s="106"/>
    </row>
    <row r="511" ht="15.75" customHeight="1">
      <c r="E511" s="106"/>
      <c r="I511" s="106"/>
      <c r="M511" s="106"/>
      <c r="Q511" s="106"/>
    </row>
    <row r="512" ht="15.75" customHeight="1">
      <c r="E512" s="106"/>
      <c r="I512" s="106"/>
      <c r="M512" s="106"/>
      <c r="Q512" s="106"/>
    </row>
    <row r="513" ht="15.75" customHeight="1">
      <c r="E513" s="106"/>
      <c r="I513" s="106"/>
      <c r="M513" s="106"/>
      <c r="Q513" s="106"/>
    </row>
    <row r="514" ht="15.75" customHeight="1">
      <c r="E514" s="106"/>
      <c r="I514" s="106"/>
      <c r="M514" s="106"/>
      <c r="Q514" s="106"/>
    </row>
    <row r="515" ht="15.75" customHeight="1">
      <c r="E515" s="106"/>
      <c r="I515" s="106"/>
      <c r="M515" s="106"/>
      <c r="Q515" s="106"/>
    </row>
    <row r="516" ht="15.75" customHeight="1">
      <c r="E516" s="106"/>
      <c r="I516" s="106"/>
      <c r="M516" s="106"/>
      <c r="Q516" s="106"/>
    </row>
    <row r="517" ht="15.75" customHeight="1">
      <c r="E517" s="106"/>
      <c r="I517" s="106"/>
      <c r="M517" s="106"/>
      <c r="Q517" s="106"/>
    </row>
    <row r="518" ht="15.75" customHeight="1">
      <c r="E518" s="106"/>
      <c r="I518" s="106"/>
      <c r="M518" s="106"/>
      <c r="Q518" s="106"/>
    </row>
    <row r="519" ht="15.75" customHeight="1">
      <c r="E519" s="106"/>
      <c r="I519" s="106"/>
      <c r="M519" s="106"/>
      <c r="Q519" s="106"/>
    </row>
    <row r="520" ht="15.75" customHeight="1">
      <c r="E520" s="106"/>
      <c r="I520" s="106"/>
      <c r="M520" s="106"/>
      <c r="Q520" s="106"/>
    </row>
    <row r="521" ht="15.75" customHeight="1">
      <c r="E521" s="106"/>
      <c r="I521" s="106"/>
      <c r="M521" s="106"/>
      <c r="Q521" s="106"/>
    </row>
    <row r="522" ht="15.75" customHeight="1">
      <c r="E522" s="106"/>
      <c r="I522" s="106"/>
      <c r="M522" s="106"/>
      <c r="Q522" s="106"/>
    </row>
    <row r="523" ht="15.75" customHeight="1">
      <c r="E523" s="106"/>
      <c r="I523" s="106"/>
      <c r="M523" s="106"/>
      <c r="Q523" s="106"/>
    </row>
    <row r="524" ht="15.75" customHeight="1">
      <c r="E524" s="106"/>
      <c r="I524" s="106"/>
      <c r="M524" s="106"/>
      <c r="Q524" s="106"/>
    </row>
    <row r="525" ht="15.75" customHeight="1">
      <c r="E525" s="106"/>
      <c r="I525" s="106"/>
      <c r="M525" s="106"/>
      <c r="Q525" s="106"/>
    </row>
    <row r="526" ht="15.75" customHeight="1">
      <c r="E526" s="106"/>
      <c r="I526" s="106"/>
      <c r="M526" s="106"/>
      <c r="Q526" s="106"/>
    </row>
    <row r="527" ht="15.75" customHeight="1">
      <c r="E527" s="106"/>
      <c r="I527" s="106"/>
      <c r="M527" s="106"/>
      <c r="Q527" s="106"/>
    </row>
    <row r="528" ht="15.75" customHeight="1">
      <c r="E528" s="106"/>
      <c r="I528" s="106"/>
      <c r="M528" s="106"/>
      <c r="Q528" s="106"/>
    </row>
    <row r="529" ht="15.75" customHeight="1">
      <c r="E529" s="106"/>
      <c r="I529" s="106"/>
      <c r="M529" s="106"/>
      <c r="Q529" s="106"/>
    </row>
    <row r="530" ht="15.75" customHeight="1">
      <c r="E530" s="106"/>
      <c r="I530" s="106"/>
      <c r="M530" s="106"/>
      <c r="Q530" s="106"/>
    </row>
    <row r="531" ht="15.75" customHeight="1">
      <c r="E531" s="106"/>
      <c r="I531" s="106"/>
      <c r="M531" s="106"/>
      <c r="Q531" s="106"/>
    </row>
    <row r="532" ht="15.75" customHeight="1">
      <c r="E532" s="106"/>
      <c r="I532" s="106"/>
      <c r="M532" s="106"/>
      <c r="Q532" s="106"/>
    </row>
    <row r="533" ht="15.75" customHeight="1">
      <c r="E533" s="106"/>
      <c r="I533" s="106"/>
      <c r="M533" s="106"/>
      <c r="Q533" s="106"/>
    </row>
    <row r="534" ht="15.75" customHeight="1">
      <c r="E534" s="106"/>
      <c r="I534" s="106"/>
      <c r="M534" s="106"/>
      <c r="Q534" s="106"/>
    </row>
    <row r="535" ht="15.75" customHeight="1">
      <c r="E535" s="106"/>
      <c r="I535" s="106"/>
      <c r="M535" s="106"/>
      <c r="Q535" s="106"/>
    </row>
    <row r="536" ht="15.75" customHeight="1">
      <c r="E536" s="106"/>
      <c r="I536" s="106"/>
      <c r="M536" s="106"/>
      <c r="Q536" s="106"/>
    </row>
    <row r="537" ht="15.75" customHeight="1">
      <c r="E537" s="106"/>
      <c r="I537" s="106"/>
      <c r="M537" s="106"/>
      <c r="Q537" s="106"/>
    </row>
    <row r="538" ht="15.75" customHeight="1">
      <c r="E538" s="106"/>
      <c r="I538" s="106"/>
      <c r="M538" s="106"/>
      <c r="Q538" s="106"/>
    </row>
    <row r="539" ht="15.75" customHeight="1">
      <c r="E539" s="106"/>
      <c r="I539" s="106"/>
      <c r="M539" s="106"/>
      <c r="Q539" s="106"/>
    </row>
    <row r="540" ht="15.75" customHeight="1">
      <c r="E540" s="106"/>
      <c r="I540" s="106"/>
      <c r="M540" s="106"/>
      <c r="Q540" s="106"/>
    </row>
    <row r="541" ht="15.75" customHeight="1">
      <c r="E541" s="106"/>
      <c r="I541" s="106"/>
      <c r="M541" s="106"/>
      <c r="Q541" s="106"/>
    </row>
    <row r="542" ht="15.75" customHeight="1">
      <c r="E542" s="106"/>
      <c r="I542" s="106"/>
      <c r="M542" s="106"/>
      <c r="Q542" s="106"/>
    </row>
    <row r="543" ht="15.75" customHeight="1">
      <c r="E543" s="106"/>
      <c r="I543" s="106"/>
      <c r="M543" s="106"/>
      <c r="Q543" s="106"/>
    </row>
    <row r="544" ht="15.75" customHeight="1">
      <c r="E544" s="106"/>
      <c r="I544" s="106"/>
      <c r="M544" s="106"/>
      <c r="Q544" s="106"/>
    </row>
    <row r="545" ht="15.75" customHeight="1">
      <c r="E545" s="106"/>
      <c r="I545" s="106"/>
      <c r="M545" s="106"/>
      <c r="Q545" s="106"/>
    </row>
    <row r="546" ht="15.75" customHeight="1">
      <c r="E546" s="106"/>
      <c r="I546" s="106"/>
      <c r="M546" s="106"/>
      <c r="Q546" s="106"/>
    </row>
    <row r="547" ht="15.75" customHeight="1">
      <c r="E547" s="106"/>
      <c r="I547" s="106"/>
      <c r="M547" s="106"/>
      <c r="Q547" s="106"/>
    </row>
    <row r="548" ht="15.75" customHeight="1">
      <c r="E548" s="106"/>
      <c r="I548" s="106"/>
      <c r="M548" s="106"/>
      <c r="Q548" s="106"/>
    </row>
    <row r="549" ht="15.75" customHeight="1">
      <c r="E549" s="106"/>
      <c r="I549" s="106"/>
      <c r="M549" s="106"/>
      <c r="Q549" s="106"/>
    </row>
    <row r="550" ht="15.75" customHeight="1">
      <c r="E550" s="106"/>
      <c r="I550" s="106"/>
      <c r="M550" s="106"/>
      <c r="Q550" s="106"/>
    </row>
    <row r="551" ht="15.75" customHeight="1">
      <c r="E551" s="106"/>
      <c r="I551" s="106"/>
      <c r="M551" s="106"/>
      <c r="Q551" s="106"/>
    </row>
    <row r="552" ht="15.75" customHeight="1">
      <c r="E552" s="106"/>
      <c r="I552" s="106"/>
      <c r="M552" s="106"/>
      <c r="Q552" s="106"/>
    </row>
    <row r="553" ht="15.75" customHeight="1">
      <c r="E553" s="106"/>
      <c r="I553" s="106"/>
      <c r="M553" s="106"/>
      <c r="Q553" s="106"/>
    </row>
    <row r="554" ht="15.75" customHeight="1">
      <c r="E554" s="106"/>
      <c r="I554" s="106"/>
      <c r="M554" s="106"/>
      <c r="Q554" s="106"/>
    </row>
    <row r="555" ht="15.75" customHeight="1">
      <c r="E555" s="106"/>
      <c r="I555" s="106"/>
      <c r="M555" s="106"/>
      <c r="Q555" s="106"/>
    </row>
    <row r="556" ht="15.75" customHeight="1">
      <c r="E556" s="106"/>
      <c r="I556" s="106"/>
      <c r="M556" s="106"/>
      <c r="Q556" s="106"/>
    </row>
    <row r="557" ht="15.75" customHeight="1">
      <c r="E557" s="106"/>
      <c r="I557" s="106"/>
      <c r="M557" s="106"/>
      <c r="Q557" s="106"/>
    </row>
    <row r="558" ht="15.75" customHeight="1">
      <c r="E558" s="106"/>
      <c r="I558" s="106"/>
      <c r="M558" s="106"/>
      <c r="Q558" s="106"/>
    </row>
    <row r="559" ht="15.75" customHeight="1">
      <c r="E559" s="106"/>
      <c r="I559" s="106"/>
      <c r="M559" s="106"/>
      <c r="Q559" s="106"/>
    </row>
    <row r="560" ht="15.75" customHeight="1">
      <c r="E560" s="106"/>
      <c r="I560" s="106"/>
      <c r="M560" s="106"/>
      <c r="Q560" s="106"/>
    </row>
    <row r="561" ht="15.75" customHeight="1">
      <c r="E561" s="106"/>
      <c r="I561" s="106"/>
      <c r="M561" s="106"/>
      <c r="Q561" s="106"/>
    </row>
    <row r="562" ht="15.75" customHeight="1">
      <c r="E562" s="106"/>
      <c r="I562" s="106"/>
      <c r="M562" s="106"/>
      <c r="Q562" s="106"/>
    </row>
    <row r="563" ht="15.75" customHeight="1">
      <c r="E563" s="106"/>
      <c r="I563" s="106"/>
      <c r="M563" s="106"/>
      <c r="Q563" s="106"/>
    </row>
    <row r="564" ht="15.75" customHeight="1">
      <c r="E564" s="106"/>
      <c r="I564" s="106"/>
      <c r="M564" s="106"/>
      <c r="Q564" s="106"/>
    </row>
    <row r="565" ht="15.75" customHeight="1">
      <c r="E565" s="106"/>
      <c r="I565" s="106"/>
      <c r="M565" s="106"/>
      <c r="Q565" s="106"/>
    </row>
    <row r="566" ht="15.75" customHeight="1">
      <c r="E566" s="106"/>
      <c r="I566" s="106"/>
      <c r="M566" s="106"/>
      <c r="Q566" s="106"/>
    </row>
    <row r="567" ht="15.75" customHeight="1">
      <c r="E567" s="106"/>
      <c r="I567" s="106"/>
      <c r="M567" s="106"/>
      <c r="Q567" s="106"/>
    </row>
    <row r="568" ht="15.75" customHeight="1">
      <c r="E568" s="106"/>
      <c r="I568" s="106"/>
      <c r="M568" s="106"/>
      <c r="Q568" s="106"/>
    </row>
    <row r="569" ht="15.75" customHeight="1">
      <c r="E569" s="106"/>
      <c r="I569" s="106"/>
      <c r="M569" s="106"/>
      <c r="Q569" s="106"/>
    </row>
    <row r="570" ht="15.75" customHeight="1">
      <c r="E570" s="106"/>
      <c r="I570" s="106"/>
      <c r="M570" s="106"/>
      <c r="Q570" s="106"/>
    </row>
    <row r="571" ht="15.75" customHeight="1">
      <c r="E571" s="106"/>
      <c r="I571" s="106"/>
      <c r="M571" s="106"/>
      <c r="Q571" s="106"/>
    </row>
    <row r="572" ht="15.75" customHeight="1">
      <c r="E572" s="106"/>
      <c r="I572" s="106"/>
      <c r="M572" s="106"/>
      <c r="Q572" s="106"/>
    </row>
    <row r="573" ht="15.75" customHeight="1">
      <c r="E573" s="106"/>
      <c r="I573" s="106"/>
      <c r="M573" s="106"/>
      <c r="Q573" s="106"/>
    </row>
    <row r="574" ht="15.75" customHeight="1">
      <c r="E574" s="106"/>
      <c r="I574" s="106"/>
      <c r="M574" s="106"/>
      <c r="Q574" s="106"/>
    </row>
    <row r="575" ht="15.75" customHeight="1">
      <c r="E575" s="106"/>
      <c r="I575" s="106"/>
      <c r="M575" s="106"/>
      <c r="Q575" s="106"/>
    </row>
    <row r="576" ht="15.75" customHeight="1">
      <c r="E576" s="106"/>
      <c r="I576" s="106"/>
      <c r="M576" s="106"/>
      <c r="Q576" s="106"/>
    </row>
    <row r="577" ht="15.75" customHeight="1">
      <c r="E577" s="106"/>
      <c r="I577" s="106"/>
      <c r="M577" s="106"/>
      <c r="Q577" s="106"/>
    </row>
    <row r="578" ht="15.75" customHeight="1">
      <c r="E578" s="106"/>
      <c r="I578" s="106"/>
      <c r="M578" s="106"/>
      <c r="Q578" s="106"/>
    </row>
    <row r="579" ht="15.75" customHeight="1">
      <c r="E579" s="106"/>
      <c r="I579" s="106"/>
      <c r="M579" s="106"/>
      <c r="Q579" s="106"/>
    </row>
    <row r="580" ht="15.75" customHeight="1">
      <c r="E580" s="106"/>
      <c r="I580" s="106"/>
      <c r="M580" s="106"/>
      <c r="Q580" s="106"/>
    </row>
    <row r="581" ht="15.75" customHeight="1">
      <c r="E581" s="106"/>
      <c r="I581" s="106"/>
      <c r="M581" s="106"/>
      <c r="Q581" s="106"/>
    </row>
    <row r="582" ht="15.75" customHeight="1">
      <c r="E582" s="106"/>
      <c r="I582" s="106"/>
      <c r="M582" s="106"/>
      <c r="Q582" s="106"/>
    </row>
    <row r="583" ht="15.75" customHeight="1">
      <c r="E583" s="106"/>
      <c r="I583" s="106"/>
      <c r="M583" s="106"/>
      <c r="Q583" s="106"/>
    </row>
    <row r="584" ht="15.75" customHeight="1">
      <c r="E584" s="106"/>
      <c r="I584" s="106"/>
      <c r="M584" s="106"/>
      <c r="Q584" s="106"/>
    </row>
    <row r="585" ht="15.75" customHeight="1">
      <c r="E585" s="106"/>
      <c r="I585" s="106"/>
      <c r="M585" s="106"/>
      <c r="Q585" s="106"/>
    </row>
    <row r="586" ht="15.75" customHeight="1">
      <c r="E586" s="106"/>
      <c r="I586" s="106"/>
      <c r="M586" s="106"/>
      <c r="Q586" s="106"/>
    </row>
    <row r="587" ht="15.75" customHeight="1">
      <c r="E587" s="106"/>
      <c r="I587" s="106"/>
      <c r="M587" s="106"/>
      <c r="Q587" s="106"/>
    </row>
    <row r="588" ht="15.75" customHeight="1">
      <c r="E588" s="106"/>
      <c r="I588" s="106"/>
      <c r="M588" s="106"/>
      <c r="Q588" s="106"/>
    </row>
    <row r="589" ht="15.75" customHeight="1">
      <c r="E589" s="106"/>
      <c r="I589" s="106"/>
      <c r="M589" s="106"/>
      <c r="Q589" s="106"/>
    </row>
    <row r="590" ht="15.75" customHeight="1">
      <c r="E590" s="106"/>
      <c r="I590" s="106"/>
      <c r="M590" s="106"/>
      <c r="Q590" s="106"/>
    </row>
    <row r="591" ht="15.75" customHeight="1">
      <c r="E591" s="106"/>
      <c r="I591" s="106"/>
      <c r="M591" s="106"/>
      <c r="Q591" s="106"/>
    </row>
    <row r="592" ht="15.75" customHeight="1">
      <c r="E592" s="106"/>
      <c r="I592" s="106"/>
      <c r="M592" s="106"/>
      <c r="Q592" s="106"/>
    </row>
    <row r="593" ht="15.75" customHeight="1">
      <c r="E593" s="106"/>
      <c r="I593" s="106"/>
      <c r="M593" s="106"/>
      <c r="Q593" s="106"/>
    </row>
    <row r="594" ht="15.75" customHeight="1">
      <c r="E594" s="106"/>
      <c r="I594" s="106"/>
      <c r="M594" s="106"/>
      <c r="Q594" s="106"/>
    </row>
    <row r="595" ht="15.75" customHeight="1">
      <c r="E595" s="106"/>
      <c r="I595" s="106"/>
      <c r="M595" s="106"/>
      <c r="Q595" s="106"/>
    </row>
    <row r="596" ht="15.75" customHeight="1">
      <c r="E596" s="106"/>
      <c r="I596" s="106"/>
      <c r="M596" s="106"/>
      <c r="Q596" s="106"/>
    </row>
    <row r="597" ht="15.75" customHeight="1">
      <c r="E597" s="106"/>
      <c r="I597" s="106"/>
      <c r="M597" s="106"/>
      <c r="Q597" s="106"/>
    </row>
    <row r="598" ht="15.75" customHeight="1">
      <c r="E598" s="106"/>
      <c r="I598" s="106"/>
      <c r="M598" s="106"/>
      <c r="Q598" s="106"/>
    </row>
    <row r="599" ht="15.75" customHeight="1">
      <c r="E599" s="106"/>
      <c r="I599" s="106"/>
      <c r="M599" s="106"/>
      <c r="Q599" s="106"/>
    </row>
    <row r="600" ht="15.75" customHeight="1">
      <c r="E600" s="106"/>
      <c r="I600" s="106"/>
      <c r="M600" s="106"/>
      <c r="Q600" s="106"/>
    </row>
    <row r="601" ht="15.75" customHeight="1">
      <c r="E601" s="106"/>
      <c r="I601" s="106"/>
      <c r="M601" s="106"/>
      <c r="Q601" s="106"/>
    </row>
    <row r="602" ht="15.75" customHeight="1">
      <c r="E602" s="106"/>
      <c r="I602" s="106"/>
      <c r="M602" s="106"/>
      <c r="Q602" s="106"/>
    </row>
    <row r="603" ht="15.75" customHeight="1">
      <c r="E603" s="106"/>
      <c r="I603" s="106"/>
      <c r="M603" s="106"/>
      <c r="Q603" s="106"/>
    </row>
    <row r="604" ht="15.75" customHeight="1">
      <c r="E604" s="106"/>
      <c r="I604" s="106"/>
      <c r="M604" s="106"/>
      <c r="Q604" s="106"/>
    </row>
    <row r="605" ht="15.75" customHeight="1">
      <c r="E605" s="106"/>
      <c r="I605" s="106"/>
      <c r="M605" s="106"/>
      <c r="Q605" s="106"/>
    </row>
    <row r="606" ht="15.75" customHeight="1">
      <c r="E606" s="106"/>
      <c r="I606" s="106"/>
      <c r="M606" s="106"/>
      <c r="Q606" s="106"/>
    </row>
    <row r="607" ht="15.75" customHeight="1">
      <c r="E607" s="106"/>
      <c r="I607" s="106"/>
      <c r="M607" s="106"/>
      <c r="Q607" s="106"/>
    </row>
    <row r="608" ht="15.75" customHeight="1">
      <c r="E608" s="106"/>
      <c r="I608" s="106"/>
      <c r="M608" s="106"/>
      <c r="Q608" s="106"/>
    </row>
    <row r="609" ht="15.75" customHeight="1">
      <c r="E609" s="106"/>
      <c r="I609" s="106"/>
      <c r="M609" s="106"/>
      <c r="Q609" s="106"/>
    </row>
    <row r="610" ht="15.75" customHeight="1">
      <c r="E610" s="106"/>
      <c r="I610" s="106"/>
      <c r="M610" s="106"/>
      <c r="Q610" s="106"/>
    </row>
    <row r="611" ht="15.75" customHeight="1">
      <c r="E611" s="106"/>
      <c r="I611" s="106"/>
      <c r="M611" s="106"/>
      <c r="Q611" s="106"/>
    </row>
    <row r="612" ht="15.75" customHeight="1">
      <c r="E612" s="106"/>
      <c r="I612" s="106"/>
      <c r="M612" s="106"/>
      <c r="Q612" s="106"/>
    </row>
    <row r="613" ht="15.75" customHeight="1">
      <c r="E613" s="106"/>
      <c r="I613" s="106"/>
      <c r="M613" s="106"/>
      <c r="Q613" s="106"/>
    </row>
    <row r="614" ht="15.75" customHeight="1">
      <c r="E614" s="106"/>
      <c r="I614" s="106"/>
      <c r="M614" s="106"/>
      <c r="Q614" s="106"/>
    </row>
    <row r="615" ht="15.75" customHeight="1">
      <c r="E615" s="106"/>
      <c r="I615" s="106"/>
      <c r="M615" s="106"/>
      <c r="Q615" s="106"/>
    </row>
    <row r="616" ht="15.75" customHeight="1">
      <c r="E616" s="106"/>
      <c r="I616" s="106"/>
      <c r="M616" s="106"/>
      <c r="Q616" s="106"/>
    </row>
    <row r="617" ht="15.75" customHeight="1">
      <c r="E617" s="106"/>
      <c r="I617" s="106"/>
      <c r="M617" s="106"/>
      <c r="Q617" s="106"/>
    </row>
    <row r="618" ht="15.75" customHeight="1">
      <c r="E618" s="106"/>
      <c r="I618" s="106"/>
      <c r="M618" s="106"/>
      <c r="Q618" s="106"/>
    </row>
    <row r="619" ht="15.75" customHeight="1">
      <c r="E619" s="106"/>
      <c r="I619" s="106"/>
      <c r="M619" s="106"/>
      <c r="Q619" s="106"/>
    </row>
    <row r="620" ht="15.75" customHeight="1">
      <c r="E620" s="106"/>
      <c r="I620" s="106"/>
      <c r="M620" s="106"/>
      <c r="Q620" s="106"/>
    </row>
    <row r="621" ht="15.75" customHeight="1">
      <c r="E621" s="106"/>
      <c r="I621" s="106"/>
      <c r="M621" s="106"/>
      <c r="Q621" s="106"/>
    </row>
    <row r="622" ht="15.75" customHeight="1">
      <c r="E622" s="106"/>
      <c r="I622" s="106"/>
      <c r="M622" s="106"/>
      <c r="Q622" s="106"/>
    </row>
    <row r="623" ht="15.75" customHeight="1">
      <c r="E623" s="106"/>
      <c r="I623" s="106"/>
      <c r="M623" s="106"/>
      <c r="Q623" s="106"/>
    </row>
    <row r="624" ht="15.75" customHeight="1">
      <c r="E624" s="106"/>
      <c r="I624" s="106"/>
      <c r="M624" s="106"/>
      <c r="Q624" s="106"/>
    </row>
    <row r="625" ht="15.75" customHeight="1">
      <c r="E625" s="106"/>
      <c r="I625" s="106"/>
      <c r="M625" s="106"/>
      <c r="Q625" s="106"/>
    </row>
    <row r="626" ht="15.75" customHeight="1">
      <c r="E626" s="106"/>
      <c r="I626" s="106"/>
      <c r="M626" s="106"/>
      <c r="Q626" s="106"/>
    </row>
    <row r="627" ht="15.75" customHeight="1">
      <c r="E627" s="106"/>
      <c r="I627" s="106"/>
      <c r="M627" s="106"/>
      <c r="Q627" s="106"/>
    </row>
    <row r="628" ht="15.75" customHeight="1">
      <c r="E628" s="106"/>
      <c r="I628" s="106"/>
      <c r="M628" s="106"/>
      <c r="Q628" s="106"/>
    </row>
    <row r="629" ht="15.75" customHeight="1">
      <c r="E629" s="106"/>
      <c r="I629" s="106"/>
      <c r="M629" s="106"/>
      <c r="Q629" s="106"/>
    </row>
    <row r="630" ht="15.75" customHeight="1">
      <c r="E630" s="106"/>
      <c r="I630" s="106"/>
      <c r="M630" s="106"/>
      <c r="Q630" s="106"/>
    </row>
    <row r="631" ht="15.75" customHeight="1">
      <c r="E631" s="106"/>
      <c r="I631" s="106"/>
      <c r="M631" s="106"/>
      <c r="Q631" s="106"/>
    </row>
    <row r="632" ht="15.75" customHeight="1">
      <c r="E632" s="106"/>
      <c r="I632" s="106"/>
      <c r="M632" s="106"/>
      <c r="Q632" s="106"/>
    </row>
    <row r="633" ht="15.75" customHeight="1">
      <c r="E633" s="106"/>
      <c r="I633" s="106"/>
      <c r="M633" s="106"/>
      <c r="Q633" s="106"/>
    </row>
    <row r="634" ht="15.75" customHeight="1">
      <c r="E634" s="106"/>
      <c r="I634" s="106"/>
      <c r="M634" s="106"/>
      <c r="Q634" s="106"/>
    </row>
    <row r="635" ht="15.75" customHeight="1">
      <c r="E635" s="106"/>
      <c r="I635" s="106"/>
      <c r="M635" s="106"/>
      <c r="Q635" s="106"/>
    </row>
    <row r="636" ht="15.75" customHeight="1">
      <c r="E636" s="106"/>
      <c r="I636" s="106"/>
      <c r="M636" s="106"/>
      <c r="Q636" s="106"/>
    </row>
    <row r="637" ht="15.75" customHeight="1">
      <c r="E637" s="106"/>
      <c r="I637" s="106"/>
      <c r="M637" s="106"/>
      <c r="Q637" s="106"/>
    </row>
    <row r="638" ht="15.75" customHeight="1">
      <c r="E638" s="106"/>
      <c r="I638" s="106"/>
      <c r="M638" s="106"/>
      <c r="Q638" s="106"/>
    </row>
    <row r="639" ht="15.75" customHeight="1">
      <c r="E639" s="106"/>
      <c r="I639" s="106"/>
      <c r="M639" s="106"/>
      <c r="Q639" s="106"/>
    </row>
    <row r="640" ht="15.75" customHeight="1">
      <c r="E640" s="106"/>
      <c r="I640" s="106"/>
      <c r="M640" s="106"/>
      <c r="Q640" s="106"/>
    </row>
    <row r="641" ht="15.75" customHeight="1">
      <c r="E641" s="106"/>
      <c r="I641" s="106"/>
      <c r="M641" s="106"/>
      <c r="Q641" s="106"/>
    </row>
    <row r="642" ht="15.75" customHeight="1">
      <c r="E642" s="106"/>
      <c r="I642" s="106"/>
      <c r="M642" s="106"/>
      <c r="Q642" s="106"/>
    </row>
    <row r="643" ht="15.75" customHeight="1">
      <c r="E643" s="106"/>
      <c r="I643" s="106"/>
      <c r="M643" s="106"/>
      <c r="Q643" s="106"/>
    </row>
    <row r="644" ht="15.75" customHeight="1">
      <c r="E644" s="106"/>
      <c r="I644" s="106"/>
      <c r="M644" s="106"/>
      <c r="Q644" s="106"/>
    </row>
    <row r="645" ht="15.75" customHeight="1">
      <c r="E645" s="106"/>
      <c r="I645" s="106"/>
      <c r="M645" s="106"/>
      <c r="Q645" s="106"/>
    </row>
    <row r="646" ht="15.75" customHeight="1">
      <c r="E646" s="106"/>
      <c r="I646" s="106"/>
      <c r="M646" s="106"/>
      <c r="Q646" s="106"/>
    </row>
    <row r="647" ht="15.75" customHeight="1">
      <c r="E647" s="106"/>
      <c r="I647" s="106"/>
      <c r="M647" s="106"/>
      <c r="Q647" s="106"/>
    </row>
    <row r="648" ht="15.75" customHeight="1">
      <c r="E648" s="106"/>
      <c r="I648" s="106"/>
      <c r="M648" s="106"/>
      <c r="Q648" s="106"/>
    </row>
    <row r="649" ht="15.75" customHeight="1">
      <c r="E649" s="106"/>
      <c r="I649" s="106"/>
      <c r="M649" s="106"/>
      <c r="Q649" s="106"/>
    </row>
    <row r="650" ht="15.75" customHeight="1">
      <c r="E650" s="106"/>
      <c r="I650" s="106"/>
      <c r="M650" s="106"/>
      <c r="Q650" s="106"/>
    </row>
    <row r="651" ht="15.75" customHeight="1">
      <c r="E651" s="106"/>
      <c r="I651" s="106"/>
      <c r="M651" s="106"/>
      <c r="Q651" s="106"/>
    </row>
    <row r="652" ht="15.75" customHeight="1">
      <c r="E652" s="106"/>
      <c r="I652" s="106"/>
      <c r="M652" s="106"/>
      <c r="Q652" s="106"/>
    </row>
    <row r="653" ht="15.75" customHeight="1">
      <c r="E653" s="106"/>
      <c r="I653" s="106"/>
      <c r="M653" s="106"/>
      <c r="Q653" s="106"/>
    </row>
    <row r="654" ht="15.75" customHeight="1">
      <c r="E654" s="106"/>
      <c r="I654" s="106"/>
      <c r="M654" s="106"/>
      <c r="Q654" s="106"/>
    </row>
    <row r="655" ht="15.75" customHeight="1">
      <c r="E655" s="106"/>
      <c r="I655" s="106"/>
      <c r="M655" s="106"/>
      <c r="Q655" s="106"/>
    </row>
    <row r="656" ht="15.75" customHeight="1">
      <c r="E656" s="106"/>
      <c r="I656" s="106"/>
      <c r="M656" s="106"/>
      <c r="Q656" s="106"/>
    </row>
    <row r="657" ht="15.75" customHeight="1">
      <c r="E657" s="106"/>
      <c r="I657" s="106"/>
      <c r="M657" s="106"/>
      <c r="Q657" s="106"/>
    </row>
    <row r="658" ht="15.75" customHeight="1">
      <c r="E658" s="106"/>
      <c r="I658" s="106"/>
      <c r="M658" s="106"/>
      <c r="Q658" s="106"/>
    </row>
    <row r="659" ht="15.75" customHeight="1">
      <c r="E659" s="106"/>
      <c r="I659" s="106"/>
      <c r="M659" s="106"/>
      <c r="Q659" s="106"/>
    </row>
    <row r="660" ht="15.75" customHeight="1">
      <c r="E660" s="106"/>
      <c r="I660" s="106"/>
      <c r="M660" s="106"/>
      <c r="Q660" s="106"/>
    </row>
    <row r="661" ht="15.75" customHeight="1">
      <c r="E661" s="106"/>
      <c r="I661" s="106"/>
      <c r="M661" s="106"/>
      <c r="Q661" s="106"/>
    </row>
    <row r="662" ht="15.75" customHeight="1">
      <c r="E662" s="106"/>
      <c r="I662" s="106"/>
      <c r="M662" s="106"/>
      <c r="Q662" s="106"/>
    </row>
    <row r="663" ht="15.75" customHeight="1">
      <c r="E663" s="106"/>
      <c r="I663" s="106"/>
      <c r="M663" s="106"/>
      <c r="Q663" s="106"/>
    </row>
    <row r="664" ht="15.75" customHeight="1">
      <c r="E664" s="106"/>
      <c r="I664" s="106"/>
      <c r="M664" s="106"/>
      <c r="Q664" s="106"/>
    </row>
    <row r="665" ht="15.75" customHeight="1">
      <c r="E665" s="106"/>
      <c r="I665" s="106"/>
      <c r="M665" s="106"/>
      <c r="Q665" s="106"/>
    </row>
    <row r="666" ht="15.75" customHeight="1">
      <c r="E666" s="106"/>
      <c r="I666" s="106"/>
      <c r="M666" s="106"/>
      <c r="Q666" s="106"/>
    </row>
    <row r="667" ht="15.75" customHeight="1">
      <c r="E667" s="106"/>
      <c r="I667" s="106"/>
      <c r="M667" s="106"/>
      <c r="Q667" s="106"/>
    </row>
    <row r="668" ht="15.75" customHeight="1">
      <c r="E668" s="106"/>
      <c r="I668" s="106"/>
      <c r="M668" s="106"/>
      <c r="Q668" s="106"/>
    </row>
    <row r="669" ht="15.75" customHeight="1">
      <c r="E669" s="106"/>
      <c r="I669" s="106"/>
      <c r="M669" s="106"/>
      <c r="Q669" s="106"/>
    </row>
    <row r="670" ht="15.75" customHeight="1">
      <c r="E670" s="106"/>
      <c r="I670" s="106"/>
      <c r="M670" s="106"/>
      <c r="Q670" s="106"/>
    </row>
    <row r="671" ht="15.75" customHeight="1">
      <c r="E671" s="106"/>
      <c r="I671" s="106"/>
      <c r="M671" s="106"/>
      <c r="Q671" s="106"/>
    </row>
    <row r="672" ht="15.75" customHeight="1">
      <c r="E672" s="106"/>
      <c r="I672" s="106"/>
      <c r="M672" s="106"/>
      <c r="Q672" s="106"/>
    </row>
    <row r="673" ht="15.75" customHeight="1">
      <c r="E673" s="106"/>
      <c r="I673" s="106"/>
      <c r="M673" s="106"/>
      <c r="Q673" s="106"/>
    </row>
    <row r="674" ht="15.75" customHeight="1">
      <c r="E674" s="106"/>
      <c r="I674" s="106"/>
      <c r="M674" s="106"/>
      <c r="Q674" s="106"/>
    </row>
    <row r="675" ht="15.75" customHeight="1">
      <c r="E675" s="106"/>
      <c r="I675" s="106"/>
      <c r="M675" s="106"/>
      <c r="Q675" s="106"/>
    </row>
    <row r="676" ht="15.75" customHeight="1">
      <c r="E676" s="106"/>
      <c r="I676" s="106"/>
      <c r="M676" s="106"/>
      <c r="Q676" s="106"/>
    </row>
    <row r="677" ht="15.75" customHeight="1">
      <c r="E677" s="106"/>
      <c r="I677" s="106"/>
      <c r="M677" s="106"/>
      <c r="Q677" s="106"/>
    </row>
    <row r="678" ht="15.75" customHeight="1">
      <c r="E678" s="106"/>
      <c r="I678" s="106"/>
      <c r="M678" s="106"/>
      <c r="Q678" s="106"/>
    </row>
    <row r="679" ht="15.75" customHeight="1">
      <c r="E679" s="106"/>
      <c r="I679" s="106"/>
      <c r="M679" s="106"/>
      <c r="Q679" s="106"/>
    </row>
    <row r="680" ht="15.75" customHeight="1">
      <c r="E680" s="106"/>
      <c r="I680" s="106"/>
      <c r="M680" s="106"/>
      <c r="Q680" s="106"/>
    </row>
    <row r="681" ht="15.75" customHeight="1">
      <c r="E681" s="106"/>
      <c r="I681" s="106"/>
      <c r="M681" s="106"/>
      <c r="Q681" s="106"/>
    </row>
    <row r="682" ht="15.75" customHeight="1">
      <c r="E682" s="106"/>
      <c r="I682" s="106"/>
      <c r="M682" s="106"/>
      <c r="Q682" s="106"/>
    </row>
    <row r="683" ht="15.75" customHeight="1">
      <c r="E683" s="106"/>
      <c r="I683" s="106"/>
      <c r="M683" s="106"/>
      <c r="Q683" s="106"/>
    </row>
    <row r="684" ht="15.75" customHeight="1">
      <c r="E684" s="106"/>
      <c r="I684" s="106"/>
      <c r="M684" s="106"/>
      <c r="Q684" s="106"/>
    </row>
    <row r="685" ht="15.75" customHeight="1">
      <c r="E685" s="106"/>
      <c r="I685" s="106"/>
      <c r="M685" s="106"/>
      <c r="Q685" s="106"/>
    </row>
    <row r="686" ht="15.75" customHeight="1">
      <c r="E686" s="106"/>
      <c r="I686" s="106"/>
      <c r="M686" s="106"/>
      <c r="Q686" s="106"/>
    </row>
    <row r="687" ht="15.75" customHeight="1">
      <c r="E687" s="106"/>
      <c r="I687" s="106"/>
      <c r="M687" s="106"/>
      <c r="Q687" s="106"/>
    </row>
    <row r="688" ht="15.75" customHeight="1">
      <c r="E688" s="106"/>
      <c r="I688" s="106"/>
      <c r="M688" s="106"/>
      <c r="Q688" s="106"/>
    </row>
    <row r="689" ht="15.75" customHeight="1">
      <c r="E689" s="106"/>
      <c r="I689" s="106"/>
      <c r="M689" s="106"/>
      <c r="Q689" s="106"/>
    </row>
    <row r="690" ht="15.75" customHeight="1">
      <c r="E690" s="106"/>
      <c r="I690" s="106"/>
      <c r="M690" s="106"/>
      <c r="Q690" s="106"/>
    </row>
    <row r="691" ht="15.75" customHeight="1">
      <c r="E691" s="106"/>
      <c r="I691" s="106"/>
      <c r="M691" s="106"/>
      <c r="Q691" s="106"/>
    </row>
    <row r="692" ht="15.75" customHeight="1">
      <c r="E692" s="106"/>
      <c r="I692" s="106"/>
      <c r="M692" s="106"/>
      <c r="Q692" s="106"/>
    </row>
    <row r="693" ht="15.75" customHeight="1">
      <c r="E693" s="106"/>
      <c r="I693" s="106"/>
      <c r="M693" s="106"/>
      <c r="Q693" s="106"/>
    </row>
    <row r="694" ht="15.75" customHeight="1">
      <c r="E694" s="106"/>
      <c r="I694" s="106"/>
      <c r="M694" s="106"/>
      <c r="Q694" s="106"/>
    </row>
    <row r="695" ht="15.75" customHeight="1">
      <c r="E695" s="106"/>
      <c r="I695" s="106"/>
      <c r="M695" s="106"/>
      <c r="Q695" s="106"/>
    </row>
    <row r="696" ht="15.75" customHeight="1">
      <c r="E696" s="106"/>
      <c r="I696" s="106"/>
      <c r="M696" s="106"/>
      <c r="Q696" s="106"/>
    </row>
    <row r="697" ht="15.75" customHeight="1">
      <c r="E697" s="106"/>
      <c r="I697" s="106"/>
      <c r="M697" s="106"/>
      <c r="Q697" s="106"/>
    </row>
    <row r="698" ht="15.75" customHeight="1">
      <c r="E698" s="106"/>
      <c r="I698" s="106"/>
      <c r="M698" s="106"/>
      <c r="Q698" s="106"/>
    </row>
    <row r="699" ht="15.75" customHeight="1">
      <c r="E699" s="106"/>
      <c r="I699" s="106"/>
      <c r="M699" s="106"/>
      <c r="Q699" s="106"/>
    </row>
    <row r="700" ht="15.75" customHeight="1">
      <c r="E700" s="106"/>
      <c r="I700" s="106"/>
      <c r="M700" s="106"/>
      <c r="Q700" s="106"/>
    </row>
    <row r="701" ht="15.75" customHeight="1">
      <c r="E701" s="106"/>
      <c r="I701" s="106"/>
      <c r="M701" s="106"/>
      <c r="Q701" s="106"/>
    </row>
    <row r="702" ht="15.75" customHeight="1">
      <c r="E702" s="106"/>
      <c r="I702" s="106"/>
      <c r="M702" s="106"/>
      <c r="Q702" s="106"/>
    </row>
    <row r="703" ht="15.75" customHeight="1">
      <c r="E703" s="106"/>
      <c r="I703" s="106"/>
      <c r="M703" s="106"/>
      <c r="Q703" s="106"/>
    </row>
    <row r="704" ht="15.75" customHeight="1">
      <c r="E704" s="106"/>
      <c r="I704" s="106"/>
      <c r="M704" s="106"/>
      <c r="Q704" s="106"/>
    </row>
    <row r="705" ht="15.75" customHeight="1">
      <c r="E705" s="106"/>
      <c r="I705" s="106"/>
      <c r="M705" s="106"/>
      <c r="Q705" s="106"/>
    </row>
    <row r="706" ht="15.75" customHeight="1">
      <c r="E706" s="106"/>
      <c r="I706" s="106"/>
      <c r="M706" s="106"/>
      <c r="Q706" s="106"/>
    </row>
    <row r="707" ht="15.75" customHeight="1">
      <c r="E707" s="106"/>
      <c r="I707" s="106"/>
      <c r="M707" s="106"/>
      <c r="Q707" s="106"/>
    </row>
    <row r="708" ht="15.75" customHeight="1">
      <c r="E708" s="106"/>
      <c r="I708" s="106"/>
      <c r="M708" s="106"/>
      <c r="Q708" s="106"/>
    </row>
    <row r="709" ht="15.75" customHeight="1">
      <c r="E709" s="106"/>
      <c r="I709" s="106"/>
      <c r="M709" s="106"/>
      <c r="Q709" s="106"/>
    </row>
    <row r="710" ht="15.75" customHeight="1">
      <c r="E710" s="106"/>
      <c r="I710" s="106"/>
      <c r="M710" s="106"/>
      <c r="Q710" s="106"/>
    </row>
    <row r="711" ht="15.75" customHeight="1">
      <c r="E711" s="106"/>
      <c r="I711" s="106"/>
      <c r="M711" s="106"/>
      <c r="Q711" s="106"/>
    </row>
    <row r="712" ht="15.75" customHeight="1">
      <c r="E712" s="106"/>
      <c r="I712" s="106"/>
      <c r="M712" s="106"/>
      <c r="Q712" s="106"/>
    </row>
    <row r="713" ht="15.75" customHeight="1">
      <c r="E713" s="106"/>
      <c r="I713" s="106"/>
      <c r="M713" s="106"/>
      <c r="Q713" s="106"/>
    </row>
    <row r="714" ht="15.75" customHeight="1">
      <c r="E714" s="106"/>
      <c r="I714" s="106"/>
      <c r="M714" s="106"/>
      <c r="Q714" s="106"/>
    </row>
    <row r="715" ht="15.75" customHeight="1">
      <c r="E715" s="106"/>
      <c r="I715" s="106"/>
      <c r="M715" s="106"/>
      <c r="Q715" s="106"/>
    </row>
    <row r="716" ht="15.75" customHeight="1">
      <c r="E716" s="106"/>
      <c r="I716" s="106"/>
      <c r="M716" s="106"/>
      <c r="Q716" s="106"/>
    </row>
    <row r="717" ht="15.75" customHeight="1">
      <c r="E717" s="106"/>
      <c r="I717" s="106"/>
      <c r="M717" s="106"/>
      <c r="Q717" s="106"/>
    </row>
    <row r="718" ht="15.75" customHeight="1">
      <c r="E718" s="106"/>
      <c r="I718" s="106"/>
      <c r="M718" s="106"/>
      <c r="Q718" s="106"/>
    </row>
    <row r="719" ht="15.75" customHeight="1">
      <c r="E719" s="106"/>
      <c r="I719" s="106"/>
      <c r="M719" s="106"/>
      <c r="Q719" s="106"/>
    </row>
    <row r="720" ht="15.75" customHeight="1">
      <c r="E720" s="106"/>
      <c r="I720" s="106"/>
      <c r="M720" s="106"/>
      <c r="Q720" s="106"/>
    </row>
    <row r="721" ht="15.75" customHeight="1">
      <c r="E721" s="106"/>
      <c r="I721" s="106"/>
      <c r="M721" s="106"/>
      <c r="Q721" s="106"/>
    </row>
    <row r="722" ht="15.75" customHeight="1">
      <c r="E722" s="106"/>
      <c r="I722" s="106"/>
      <c r="M722" s="106"/>
      <c r="Q722" s="106"/>
    </row>
    <row r="723" ht="15.75" customHeight="1">
      <c r="E723" s="106"/>
      <c r="I723" s="106"/>
      <c r="M723" s="106"/>
      <c r="Q723" s="106"/>
    </row>
    <row r="724" ht="15.75" customHeight="1">
      <c r="E724" s="106"/>
      <c r="I724" s="106"/>
      <c r="M724" s="106"/>
      <c r="Q724" s="106"/>
    </row>
    <row r="725" ht="15.75" customHeight="1">
      <c r="E725" s="106"/>
      <c r="I725" s="106"/>
      <c r="M725" s="106"/>
      <c r="Q725" s="106"/>
    </row>
    <row r="726" ht="15.75" customHeight="1">
      <c r="E726" s="106"/>
      <c r="I726" s="106"/>
      <c r="M726" s="106"/>
      <c r="Q726" s="106"/>
    </row>
    <row r="727" ht="15.75" customHeight="1">
      <c r="E727" s="106"/>
      <c r="I727" s="106"/>
      <c r="M727" s="106"/>
      <c r="Q727" s="106"/>
    </row>
    <row r="728" ht="15.75" customHeight="1">
      <c r="E728" s="106"/>
      <c r="I728" s="106"/>
      <c r="M728" s="106"/>
      <c r="Q728" s="106"/>
    </row>
    <row r="729" ht="15.75" customHeight="1">
      <c r="E729" s="106"/>
      <c r="I729" s="106"/>
      <c r="M729" s="106"/>
      <c r="Q729" s="106"/>
    </row>
    <row r="730" ht="15.75" customHeight="1">
      <c r="E730" s="106"/>
      <c r="I730" s="106"/>
      <c r="M730" s="106"/>
      <c r="Q730" s="106"/>
    </row>
    <row r="731" ht="15.75" customHeight="1">
      <c r="E731" s="106"/>
      <c r="I731" s="106"/>
      <c r="M731" s="106"/>
      <c r="Q731" s="106"/>
    </row>
    <row r="732" ht="15.75" customHeight="1">
      <c r="E732" s="106"/>
      <c r="I732" s="106"/>
      <c r="M732" s="106"/>
      <c r="Q732" s="106"/>
    </row>
    <row r="733" ht="15.75" customHeight="1">
      <c r="E733" s="106"/>
      <c r="I733" s="106"/>
      <c r="M733" s="106"/>
      <c r="Q733" s="106"/>
    </row>
    <row r="734" ht="15.75" customHeight="1">
      <c r="E734" s="106"/>
      <c r="I734" s="106"/>
      <c r="M734" s="106"/>
      <c r="Q734" s="106"/>
    </row>
    <row r="735" ht="15.75" customHeight="1">
      <c r="E735" s="106"/>
      <c r="I735" s="106"/>
      <c r="M735" s="106"/>
      <c r="Q735" s="106"/>
    </row>
    <row r="736" ht="15.75" customHeight="1">
      <c r="E736" s="106"/>
      <c r="I736" s="106"/>
      <c r="M736" s="106"/>
      <c r="Q736" s="106"/>
    </row>
    <row r="737" ht="15.75" customHeight="1">
      <c r="E737" s="106"/>
      <c r="I737" s="106"/>
      <c r="M737" s="106"/>
      <c r="Q737" s="106"/>
    </row>
    <row r="738" ht="15.75" customHeight="1">
      <c r="E738" s="106"/>
      <c r="I738" s="106"/>
      <c r="M738" s="106"/>
      <c r="Q738" s="106"/>
    </row>
    <row r="739" ht="15.75" customHeight="1">
      <c r="E739" s="106"/>
      <c r="I739" s="106"/>
      <c r="M739" s="106"/>
      <c r="Q739" s="106"/>
    </row>
    <row r="740" ht="15.75" customHeight="1">
      <c r="E740" s="106"/>
      <c r="I740" s="106"/>
      <c r="M740" s="106"/>
      <c r="Q740" s="106"/>
    </row>
    <row r="741" ht="15.75" customHeight="1">
      <c r="E741" s="106"/>
      <c r="I741" s="106"/>
      <c r="M741" s="106"/>
      <c r="Q741" s="106"/>
    </row>
    <row r="742" ht="15.75" customHeight="1">
      <c r="E742" s="106"/>
      <c r="I742" s="106"/>
      <c r="M742" s="106"/>
      <c r="Q742" s="106"/>
    </row>
    <row r="743" ht="15.75" customHeight="1">
      <c r="E743" s="106"/>
      <c r="I743" s="106"/>
      <c r="M743" s="106"/>
      <c r="Q743" s="106"/>
    </row>
    <row r="744" ht="15.75" customHeight="1">
      <c r="E744" s="106"/>
      <c r="I744" s="106"/>
      <c r="M744" s="106"/>
      <c r="Q744" s="106"/>
    </row>
    <row r="745" ht="15.75" customHeight="1">
      <c r="E745" s="106"/>
      <c r="I745" s="106"/>
      <c r="M745" s="106"/>
      <c r="Q745" s="106"/>
    </row>
    <row r="746" ht="15.75" customHeight="1">
      <c r="E746" s="106"/>
      <c r="I746" s="106"/>
      <c r="M746" s="106"/>
      <c r="Q746" s="106"/>
    </row>
    <row r="747" ht="15.75" customHeight="1">
      <c r="E747" s="106"/>
      <c r="I747" s="106"/>
      <c r="M747" s="106"/>
      <c r="Q747" s="106"/>
    </row>
    <row r="748" ht="15.75" customHeight="1">
      <c r="E748" s="106"/>
      <c r="I748" s="106"/>
      <c r="M748" s="106"/>
      <c r="Q748" s="106"/>
    </row>
    <row r="749" ht="15.75" customHeight="1">
      <c r="E749" s="106"/>
      <c r="I749" s="106"/>
      <c r="M749" s="106"/>
      <c r="Q749" s="106"/>
    </row>
    <row r="750" ht="15.75" customHeight="1">
      <c r="E750" s="106"/>
      <c r="I750" s="106"/>
      <c r="M750" s="106"/>
      <c r="Q750" s="106"/>
    </row>
    <row r="751" ht="15.75" customHeight="1">
      <c r="E751" s="106"/>
      <c r="I751" s="106"/>
      <c r="M751" s="106"/>
      <c r="Q751" s="106"/>
    </row>
    <row r="752" ht="15.75" customHeight="1">
      <c r="E752" s="106"/>
      <c r="I752" s="106"/>
      <c r="M752" s="106"/>
      <c r="Q752" s="106"/>
    </row>
    <row r="753" ht="15.75" customHeight="1">
      <c r="E753" s="106"/>
      <c r="I753" s="106"/>
      <c r="M753" s="106"/>
      <c r="Q753" s="106"/>
    </row>
    <row r="754" ht="15.75" customHeight="1">
      <c r="E754" s="106"/>
      <c r="I754" s="106"/>
      <c r="M754" s="106"/>
      <c r="Q754" s="106"/>
    </row>
    <row r="755" ht="15.75" customHeight="1">
      <c r="E755" s="106"/>
      <c r="I755" s="106"/>
      <c r="M755" s="106"/>
      <c r="Q755" s="106"/>
    </row>
    <row r="756" ht="15.75" customHeight="1">
      <c r="E756" s="106"/>
      <c r="I756" s="106"/>
      <c r="M756" s="106"/>
      <c r="Q756" s="106"/>
    </row>
    <row r="757" ht="15.75" customHeight="1">
      <c r="E757" s="106"/>
      <c r="I757" s="106"/>
      <c r="M757" s="106"/>
      <c r="Q757" s="106"/>
    </row>
    <row r="758" ht="15.75" customHeight="1">
      <c r="E758" s="106"/>
      <c r="I758" s="106"/>
      <c r="M758" s="106"/>
      <c r="Q758" s="106"/>
    </row>
    <row r="759" ht="15.75" customHeight="1">
      <c r="E759" s="106"/>
      <c r="I759" s="106"/>
      <c r="M759" s="106"/>
      <c r="Q759" s="106"/>
    </row>
    <row r="760" ht="15.75" customHeight="1">
      <c r="E760" s="106"/>
      <c r="I760" s="106"/>
      <c r="M760" s="106"/>
      <c r="Q760" s="106"/>
    </row>
    <row r="761" ht="15.75" customHeight="1">
      <c r="E761" s="106"/>
      <c r="I761" s="106"/>
      <c r="M761" s="106"/>
      <c r="Q761" s="106"/>
    </row>
    <row r="762" ht="15.75" customHeight="1">
      <c r="E762" s="106"/>
      <c r="I762" s="106"/>
      <c r="M762" s="106"/>
      <c r="Q762" s="106"/>
    </row>
    <row r="763" ht="15.75" customHeight="1">
      <c r="E763" s="106"/>
      <c r="I763" s="106"/>
      <c r="M763" s="106"/>
      <c r="Q763" s="106"/>
    </row>
    <row r="764" ht="15.75" customHeight="1">
      <c r="E764" s="106"/>
      <c r="I764" s="106"/>
      <c r="M764" s="106"/>
      <c r="Q764" s="106"/>
    </row>
    <row r="765" ht="15.75" customHeight="1">
      <c r="E765" s="106"/>
      <c r="I765" s="106"/>
      <c r="M765" s="106"/>
      <c r="Q765" s="106"/>
    </row>
    <row r="766" ht="15.75" customHeight="1">
      <c r="E766" s="106"/>
      <c r="I766" s="106"/>
      <c r="M766" s="106"/>
      <c r="Q766" s="106"/>
    </row>
    <row r="767" ht="15.75" customHeight="1">
      <c r="E767" s="106"/>
      <c r="I767" s="106"/>
      <c r="M767" s="106"/>
      <c r="Q767" s="106"/>
    </row>
    <row r="768" ht="15.75" customHeight="1">
      <c r="E768" s="106"/>
      <c r="I768" s="106"/>
      <c r="M768" s="106"/>
      <c r="Q768" s="106"/>
    </row>
    <row r="769" ht="15.75" customHeight="1">
      <c r="E769" s="106"/>
      <c r="I769" s="106"/>
      <c r="M769" s="106"/>
      <c r="Q769" s="106"/>
    </row>
    <row r="770" ht="15.75" customHeight="1">
      <c r="E770" s="106"/>
      <c r="I770" s="106"/>
      <c r="M770" s="106"/>
      <c r="Q770" s="106"/>
    </row>
    <row r="771" ht="15.75" customHeight="1">
      <c r="E771" s="106"/>
      <c r="I771" s="106"/>
      <c r="M771" s="106"/>
      <c r="Q771" s="106"/>
    </row>
    <row r="772" ht="15.75" customHeight="1">
      <c r="E772" s="106"/>
      <c r="I772" s="106"/>
      <c r="M772" s="106"/>
      <c r="Q772" s="106"/>
    </row>
    <row r="773" ht="15.75" customHeight="1">
      <c r="E773" s="106"/>
      <c r="I773" s="106"/>
      <c r="M773" s="106"/>
      <c r="Q773" s="106"/>
    </row>
    <row r="774" ht="15.75" customHeight="1">
      <c r="E774" s="106"/>
      <c r="I774" s="106"/>
      <c r="M774" s="106"/>
      <c r="Q774" s="106"/>
    </row>
    <row r="775" ht="15.75" customHeight="1">
      <c r="E775" s="106"/>
      <c r="I775" s="106"/>
      <c r="M775" s="106"/>
      <c r="Q775" s="106"/>
    </row>
    <row r="776" ht="15.75" customHeight="1">
      <c r="E776" s="106"/>
      <c r="I776" s="106"/>
      <c r="M776" s="106"/>
      <c r="Q776" s="106"/>
    </row>
    <row r="777" ht="15.75" customHeight="1">
      <c r="E777" s="106"/>
      <c r="I777" s="106"/>
      <c r="M777" s="106"/>
      <c r="Q777" s="106"/>
    </row>
    <row r="778" ht="15.75" customHeight="1">
      <c r="E778" s="106"/>
      <c r="I778" s="106"/>
      <c r="M778" s="106"/>
      <c r="Q778" s="106"/>
    </row>
    <row r="779" ht="15.75" customHeight="1">
      <c r="E779" s="106"/>
      <c r="I779" s="106"/>
      <c r="M779" s="106"/>
      <c r="Q779" s="106"/>
    </row>
    <row r="780" ht="15.75" customHeight="1">
      <c r="E780" s="106"/>
      <c r="I780" s="106"/>
      <c r="M780" s="106"/>
      <c r="Q780" s="106"/>
    </row>
    <row r="781" ht="15.75" customHeight="1">
      <c r="E781" s="106"/>
      <c r="I781" s="106"/>
      <c r="M781" s="106"/>
      <c r="Q781" s="106"/>
    </row>
    <row r="782" ht="15.75" customHeight="1">
      <c r="E782" s="106"/>
      <c r="I782" s="106"/>
      <c r="M782" s="106"/>
      <c r="Q782" s="106"/>
    </row>
    <row r="783" ht="15.75" customHeight="1">
      <c r="E783" s="106"/>
      <c r="I783" s="106"/>
      <c r="M783" s="106"/>
      <c r="Q783" s="106"/>
    </row>
    <row r="784" ht="15.75" customHeight="1">
      <c r="E784" s="106"/>
      <c r="I784" s="106"/>
      <c r="M784" s="106"/>
      <c r="Q784" s="106"/>
    </row>
    <row r="785" ht="15.75" customHeight="1">
      <c r="E785" s="106"/>
      <c r="I785" s="106"/>
      <c r="M785" s="106"/>
      <c r="Q785" s="106"/>
    </row>
    <row r="786" ht="15.75" customHeight="1">
      <c r="E786" s="106"/>
      <c r="I786" s="106"/>
      <c r="M786" s="106"/>
      <c r="Q786" s="106"/>
    </row>
    <row r="787" ht="15.75" customHeight="1">
      <c r="E787" s="106"/>
      <c r="I787" s="106"/>
      <c r="M787" s="106"/>
      <c r="Q787" s="106"/>
    </row>
    <row r="788" ht="15.75" customHeight="1">
      <c r="E788" s="106"/>
      <c r="I788" s="106"/>
      <c r="M788" s="106"/>
      <c r="Q788" s="106"/>
    </row>
    <row r="789" ht="15.75" customHeight="1">
      <c r="E789" s="106"/>
      <c r="I789" s="106"/>
      <c r="M789" s="106"/>
      <c r="Q789" s="106"/>
    </row>
    <row r="790" ht="15.75" customHeight="1">
      <c r="E790" s="106"/>
      <c r="I790" s="106"/>
      <c r="M790" s="106"/>
      <c r="Q790" s="106"/>
    </row>
    <row r="791" ht="15.75" customHeight="1">
      <c r="E791" s="106"/>
      <c r="I791" s="106"/>
      <c r="M791" s="106"/>
      <c r="Q791" s="106"/>
    </row>
    <row r="792" ht="15.75" customHeight="1">
      <c r="E792" s="106"/>
      <c r="I792" s="106"/>
      <c r="M792" s="106"/>
      <c r="Q792" s="106"/>
    </row>
    <row r="793" ht="15.75" customHeight="1">
      <c r="E793" s="106"/>
      <c r="I793" s="106"/>
      <c r="M793" s="106"/>
      <c r="Q793" s="106"/>
    </row>
    <row r="794" ht="15.75" customHeight="1">
      <c r="E794" s="106"/>
      <c r="I794" s="106"/>
      <c r="M794" s="106"/>
      <c r="Q794" s="106"/>
    </row>
    <row r="795" ht="15.75" customHeight="1">
      <c r="E795" s="106"/>
      <c r="I795" s="106"/>
      <c r="M795" s="106"/>
      <c r="Q795" s="106"/>
    </row>
    <row r="796" ht="15.75" customHeight="1">
      <c r="E796" s="106"/>
      <c r="I796" s="106"/>
      <c r="M796" s="106"/>
      <c r="Q796" s="106"/>
    </row>
    <row r="797" ht="15.75" customHeight="1">
      <c r="E797" s="106"/>
      <c r="I797" s="106"/>
      <c r="M797" s="106"/>
      <c r="Q797" s="106"/>
    </row>
    <row r="798" ht="15.75" customHeight="1">
      <c r="E798" s="106"/>
      <c r="I798" s="106"/>
      <c r="M798" s="106"/>
      <c r="Q798" s="106"/>
    </row>
    <row r="799" ht="15.75" customHeight="1">
      <c r="E799" s="106"/>
      <c r="I799" s="106"/>
      <c r="M799" s="106"/>
      <c r="Q799" s="106"/>
    </row>
    <row r="800" ht="15.75" customHeight="1">
      <c r="E800" s="106"/>
      <c r="I800" s="106"/>
      <c r="M800" s="106"/>
      <c r="Q800" s="106"/>
    </row>
    <row r="801" ht="15.75" customHeight="1">
      <c r="E801" s="106"/>
      <c r="I801" s="106"/>
      <c r="M801" s="106"/>
      <c r="Q801" s="106"/>
    </row>
    <row r="802" ht="15.75" customHeight="1">
      <c r="E802" s="106"/>
      <c r="I802" s="106"/>
      <c r="M802" s="106"/>
      <c r="Q802" s="106"/>
    </row>
    <row r="803" ht="15.75" customHeight="1">
      <c r="E803" s="106"/>
      <c r="I803" s="106"/>
      <c r="M803" s="106"/>
      <c r="Q803" s="106"/>
    </row>
    <row r="804" ht="15.75" customHeight="1">
      <c r="E804" s="106"/>
      <c r="I804" s="106"/>
      <c r="M804" s="106"/>
      <c r="Q804" s="106"/>
    </row>
    <row r="805" ht="15.75" customHeight="1">
      <c r="E805" s="106"/>
      <c r="I805" s="106"/>
      <c r="M805" s="106"/>
      <c r="Q805" s="106"/>
    </row>
    <row r="806" ht="15.75" customHeight="1">
      <c r="E806" s="106"/>
      <c r="I806" s="106"/>
      <c r="M806" s="106"/>
      <c r="Q806" s="106"/>
    </row>
    <row r="807" ht="15.75" customHeight="1">
      <c r="E807" s="106"/>
      <c r="I807" s="106"/>
      <c r="M807" s="106"/>
      <c r="Q807" s="106"/>
    </row>
    <row r="808" ht="15.75" customHeight="1">
      <c r="E808" s="106"/>
      <c r="I808" s="106"/>
      <c r="M808" s="106"/>
      <c r="Q808" s="106"/>
    </row>
    <row r="809" ht="15.75" customHeight="1">
      <c r="E809" s="106"/>
      <c r="I809" s="106"/>
      <c r="M809" s="106"/>
      <c r="Q809" s="106"/>
    </row>
    <row r="810" ht="15.75" customHeight="1">
      <c r="E810" s="106"/>
      <c r="I810" s="106"/>
      <c r="M810" s="106"/>
      <c r="Q810" s="106"/>
    </row>
    <row r="811" ht="15.75" customHeight="1">
      <c r="E811" s="106"/>
      <c r="I811" s="106"/>
      <c r="M811" s="106"/>
      <c r="Q811" s="106"/>
    </row>
    <row r="812" ht="15.75" customHeight="1">
      <c r="E812" s="106"/>
      <c r="I812" s="106"/>
      <c r="M812" s="106"/>
      <c r="Q812" s="106"/>
    </row>
    <row r="813" ht="15.75" customHeight="1">
      <c r="E813" s="106"/>
      <c r="I813" s="106"/>
      <c r="M813" s="106"/>
      <c r="Q813" s="106"/>
    </row>
    <row r="814" ht="15.75" customHeight="1">
      <c r="E814" s="106"/>
      <c r="I814" s="106"/>
      <c r="M814" s="106"/>
      <c r="Q814" s="106"/>
    </row>
    <row r="815" ht="15.75" customHeight="1">
      <c r="E815" s="106"/>
      <c r="I815" s="106"/>
      <c r="M815" s="106"/>
      <c r="Q815" s="106"/>
    </row>
    <row r="816" ht="15.75" customHeight="1">
      <c r="E816" s="106"/>
      <c r="I816" s="106"/>
      <c r="M816" s="106"/>
      <c r="Q816" s="106"/>
    </row>
    <row r="817" ht="15.75" customHeight="1">
      <c r="E817" s="106"/>
      <c r="I817" s="106"/>
      <c r="M817" s="106"/>
      <c r="Q817" s="106"/>
    </row>
    <row r="818" ht="15.75" customHeight="1">
      <c r="E818" s="106"/>
      <c r="I818" s="106"/>
      <c r="M818" s="106"/>
      <c r="Q818" s="106"/>
    </row>
    <row r="819" ht="15.75" customHeight="1">
      <c r="E819" s="106"/>
      <c r="I819" s="106"/>
      <c r="M819" s="106"/>
      <c r="Q819" s="106"/>
    </row>
    <row r="820" ht="15.75" customHeight="1">
      <c r="E820" s="106"/>
      <c r="I820" s="106"/>
      <c r="M820" s="106"/>
      <c r="Q820" s="106"/>
    </row>
    <row r="821" ht="15.75" customHeight="1">
      <c r="E821" s="106"/>
      <c r="I821" s="106"/>
      <c r="M821" s="106"/>
      <c r="Q821" s="106"/>
    </row>
    <row r="822" ht="15.75" customHeight="1">
      <c r="E822" s="106"/>
      <c r="I822" s="106"/>
      <c r="M822" s="106"/>
      <c r="Q822" s="106"/>
    </row>
    <row r="823" ht="15.75" customHeight="1">
      <c r="E823" s="106"/>
      <c r="I823" s="106"/>
      <c r="M823" s="106"/>
      <c r="Q823" s="106"/>
    </row>
    <row r="824" ht="15.75" customHeight="1">
      <c r="E824" s="106"/>
      <c r="I824" s="106"/>
      <c r="M824" s="106"/>
      <c r="Q824" s="106"/>
    </row>
    <row r="825" ht="15.75" customHeight="1">
      <c r="E825" s="106"/>
      <c r="I825" s="106"/>
      <c r="M825" s="106"/>
      <c r="Q825" s="106"/>
    </row>
    <row r="826" ht="15.75" customHeight="1">
      <c r="E826" s="106"/>
      <c r="I826" s="106"/>
      <c r="M826" s="106"/>
      <c r="Q826" s="106"/>
    </row>
    <row r="827" ht="15.75" customHeight="1">
      <c r="E827" s="106"/>
      <c r="I827" s="106"/>
      <c r="M827" s="106"/>
      <c r="Q827" s="106"/>
    </row>
    <row r="828" ht="15.75" customHeight="1">
      <c r="E828" s="106"/>
      <c r="I828" s="106"/>
      <c r="M828" s="106"/>
      <c r="Q828" s="106"/>
    </row>
    <row r="829" ht="15.75" customHeight="1">
      <c r="E829" s="106"/>
      <c r="I829" s="106"/>
      <c r="M829" s="106"/>
      <c r="Q829" s="106"/>
    </row>
    <row r="830" ht="15.75" customHeight="1">
      <c r="E830" s="106"/>
      <c r="I830" s="106"/>
      <c r="M830" s="106"/>
      <c r="Q830" s="106"/>
    </row>
    <row r="831" ht="15.75" customHeight="1">
      <c r="E831" s="106"/>
      <c r="I831" s="106"/>
      <c r="M831" s="106"/>
      <c r="Q831" s="106"/>
    </row>
    <row r="832" ht="15.75" customHeight="1">
      <c r="E832" s="106"/>
      <c r="I832" s="106"/>
      <c r="M832" s="106"/>
      <c r="Q832" s="106"/>
    </row>
    <row r="833" ht="15.75" customHeight="1">
      <c r="E833" s="106"/>
      <c r="I833" s="106"/>
      <c r="M833" s="106"/>
      <c r="Q833" s="106"/>
    </row>
    <row r="834" ht="15.75" customHeight="1">
      <c r="E834" s="106"/>
      <c r="I834" s="106"/>
      <c r="M834" s="106"/>
      <c r="Q834" s="106"/>
    </row>
    <row r="835" ht="15.75" customHeight="1">
      <c r="E835" s="106"/>
      <c r="I835" s="106"/>
      <c r="M835" s="106"/>
      <c r="Q835" s="106"/>
    </row>
    <row r="836" ht="15.75" customHeight="1">
      <c r="E836" s="106"/>
      <c r="I836" s="106"/>
      <c r="M836" s="106"/>
      <c r="Q836" s="106"/>
    </row>
    <row r="837" ht="15.75" customHeight="1">
      <c r="E837" s="106"/>
      <c r="I837" s="106"/>
      <c r="M837" s="106"/>
      <c r="Q837" s="106"/>
    </row>
    <row r="838" ht="15.75" customHeight="1">
      <c r="E838" s="106"/>
      <c r="I838" s="106"/>
      <c r="M838" s="106"/>
      <c r="Q838" s="106"/>
    </row>
    <row r="839" ht="15.75" customHeight="1">
      <c r="E839" s="106"/>
      <c r="I839" s="106"/>
      <c r="M839" s="106"/>
      <c r="Q839" s="106"/>
    </row>
    <row r="840" ht="15.75" customHeight="1">
      <c r="E840" s="106"/>
      <c r="I840" s="106"/>
      <c r="M840" s="106"/>
      <c r="Q840" s="106"/>
    </row>
    <row r="841" ht="15.75" customHeight="1">
      <c r="E841" s="106"/>
      <c r="I841" s="106"/>
      <c r="M841" s="106"/>
      <c r="Q841" s="106"/>
    </row>
    <row r="842" ht="15.75" customHeight="1">
      <c r="E842" s="106"/>
      <c r="I842" s="106"/>
      <c r="M842" s="106"/>
      <c r="Q842" s="106"/>
    </row>
    <row r="843" ht="15.75" customHeight="1">
      <c r="E843" s="106"/>
      <c r="I843" s="106"/>
      <c r="M843" s="106"/>
      <c r="Q843" s="106"/>
    </row>
    <row r="844" ht="15.75" customHeight="1">
      <c r="E844" s="106"/>
      <c r="I844" s="106"/>
      <c r="M844" s="106"/>
      <c r="Q844" s="106"/>
    </row>
    <row r="845" ht="15.75" customHeight="1">
      <c r="E845" s="106"/>
      <c r="I845" s="106"/>
      <c r="M845" s="106"/>
      <c r="Q845" s="106"/>
    </row>
    <row r="846" ht="15.75" customHeight="1">
      <c r="E846" s="106"/>
      <c r="I846" s="106"/>
      <c r="M846" s="106"/>
      <c r="Q846" s="106"/>
    </row>
    <row r="847" ht="15.75" customHeight="1">
      <c r="E847" s="106"/>
      <c r="I847" s="106"/>
      <c r="M847" s="106"/>
      <c r="Q847" s="106"/>
    </row>
    <row r="848" ht="15.75" customHeight="1">
      <c r="E848" s="106"/>
      <c r="I848" s="106"/>
      <c r="M848" s="106"/>
      <c r="Q848" s="106"/>
    </row>
    <row r="849" ht="15.75" customHeight="1">
      <c r="E849" s="106"/>
      <c r="I849" s="106"/>
      <c r="M849" s="106"/>
      <c r="Q849" s="106"/>
    </row>
    <row r="850" ht="15.75" customHeight="1">
      <c r="E850" s="106"/>
      <c r="I850" s="106"/>
      <c r="M850" s="106"/>
      <c r="Q850" s="106"/>
    </row>
    <row r="851" ht="15.75" customHeight="1">
      <c r="E851" s="106"/>
      <c r="I851" s="106"/>
      <c r="M851" s="106"/>
      <c r="Q851" s="106"/>
    </row>
    <row r="852" ht="15.75" customHeight="1">
      <c r="E852" s="106"/>
      <c r="I852" s="106"/>
      <c r="M852" s="106"/>
      <c r="Q852" s="106"/>
    </row>
    <row r="853" ht="15.75" customHeight="1">
      <c r="E853" s="106"/>
      <c r="I853" s="106"/>
      <c r="M853" s="106"/>
      <c r="Q853" s="106"/>
    </row>
    <row r="854" ht="15.75" customHeight="1">
      <c r="E854" s="106"/>
      <c r="I854" s="106"/>
      <c r="M854" s="106"/>
      <c r="Q854" s="106"/>
    </row>
    <row r="855" ht="15.75" customHeight="1">
      <c r="E855" s="106"/>
      <c r="I855" s="106"/>
      <c r="M855" s="106"/>
      <c r="Q855" s="106"/>
    </row>
    <row r="856" ht="15.75" customHeight="1">
      <c r="E856" s="106"/>
      <c r="I856" s="106"/>
      <c r="M856" s="106"/>
      <c r="Q856" s="106"/>
    </row>
    <row r="857" ht="15.75" customHeight="1">
      <c r="E857" s="106"/>
      <c r="I857" s="106"/>
      <c r="M857" s="106"/>
      <c r="Q857" s="106"/>
    </row>
    <row r="858" ht="15.75" customHeight="1">
      <c r="E858" s="106"/>
      <c r="I858" s="106"/>
      <c r="M858" s="106"/>
      <c r="Q858" s="106"/>
    </row>
    <row r="859" ht="15.75" customHeight="1">
      <c r="E859" s="106"/>
      <c r="I859" s="106"/>
      <c r="M859" s="106"/>
      <c r="Q859" s="106"/>
    </row>
    <row r="860" ht="15.75" customHeight="1">
      <c r="E860" s="106"/>
      <c r="I860" s="106"/>
      <c r="M860" s="106"/>
      <c r="Q860" s="106"/>
    </row>
    <row r="861" ht="15.75" customHeight="1">
      <c r="E861" s="106"/>
      <c r="I861" s="106"/>
      <c r="M861" s="106"/>
      <c r="Q861" s="106"/>
    </row>
    <row r="862" ht="15.75" customHeight="1">
      <c r="E862" s="106"/>
      <c r="I862" s="106"/>
      <c r="M862" s="106"/>
      <c r="Q862" s="106"/>
    </row>
    <row r="863" ht="15.75" customHeight="1">
      <c r="E863" s="106"/>
      <c r="I863" s="106"/>
      <c r="M863" s="106"/>
      <c r="Q863" s="106"/>
    </row>
    <row r="864" ht="15.75" customHeight="1">
      <c r="E864" s="106"/>
      <c r="I864" s="106"/>
      <c r="M864" s="106"/>
      <c r="Q864" s="106"/>
    </row>
    <row r="865" ht="15.75" customHeight="1">
      <c r="E865" s="106"/>
      <c r="I865" s="106"/>
      <c r="M865" s="106"/>
      <c r="Q865" s="106"/>
    </row>
    <row r="866" ht="15.75" customHeight="1">
      <c r="E866" s="106"/>
      <c r="I866" s="106"/>
      <c r="M866" s="106"/>
      <c r="Q866" s="106"/>
    </row>
    <row r="867" ht="15.75" customHeight="1">
      <c r="E867" s="106"/>
      <c r="I867" s="106"/>
      <c r="M867" s="106"/>
      <c r="Q867" s="106"/>
    </row>
    <row r="868" ht="15.75" customHeight="1">
      <c r="E868" s="106"/>
      <c r="I868" s="106"/>
      <c r="M868" s="106"/>
      <c r="Q868" s="106"/>
    </row>
    <row r="869" ht="15.75" customHeight="1">
      <c r="E869" s="106"/>
      <c r="I869" s="106"/>
      <c r="M869" s="106"/>
      <c r="Q869" s="106"/>
    </row>
    <row r="870" ht="15.75" customHeight="1">
      <c r="E870" s="106"/>
      <c r="I870" s="106"/>
      <c r="M870" s="106"/>
      <c r="Q870" s="106"/>
    </row>
    <row r="871" ht="15.75" customHeight="1">
      <c r="E871" s="106"/>
      <c r="I871" s="106"/>
      <c r="M871" s="106"/>
      <c r="Q871" s="106"/>
    </row>
    <row r="872" ht="15.75" customHeight="1">
      <c r="E872" s="106"/>
      <c r="I872" s="106"/>
      <c r="M872" s="106"/>
      <c r="Q872" s="106"/>
    </row>
    <row r="873" ht="15.75" customHeight="1">
      <c r="E873" s="106"/>
      <c r="I873" s="106"/>
      <c r="M873" s="106"/>
      <c r="Q873" s="106"/>
    </row>
    <row r="874" ht="15.75" customHeight="1">
      <c r="E874" s="106"/>
      <c r="I874" s="106"/>
      <c r="M874" s="106"/>
      <c r="Q874" s="106"/>
    </row>
    <row r="875" ht="15.75" customHeight="1">
      <c r="E875" s="106"/>
      <c r="I875" s="106"/>
      <c r="M875" s="106"/>
      <c r="Q875" s="106"/>
    </row>
    <row r="876" ht="15.75" customHeight="1">
      <c r="E876" s="106"/>
      <c r="I876" s="106"/>
      <c r="M876" s="106"/>
      <c r="Q876" s="106"/>
    </row>
    <row r="877" ht="15.75" customHeight="1">
      <c r="E877" s="106"/>
      <c r="I877" s="106"/>
      <c r="M877" s="106"/>
      <c r="Q877" s="106"/>
    </row>
    <row r="878" ht="15.75" customHeight="1">
      <c r="E878" s="106"/>
      <c r="I878" s="106"/>
      <c r="M878" s="106"/>
      <c r="Q878" s="106"/>
    </row>
    <row r="879" ht="15.75" customHeight="1">
      <c r="E879" s="106"/>
      <c r="I879" s="106"/>
      <c r="M879" s="106"/>
      <c r="Q879" s="106"/>
    </row>
    <row r="880" ht="15.75" customHeight="1">
      <c r="E880" s="106"/>
      <c r="I880" s="106"/>
      <c r="M880" s="106"/>
      <c r="Q880" s="106"/>
    </row>
    <row r="881" ht="15.75" customHeight="1">
      <c r="E881" s="106"/>
      <c r="I881" s="106"/>
      <c r="M881" s="106"/>
      <c r="Q881" s="106"/>
    </row>
    <row r="882" ht="15.75" customHeight="1">
      <c r="E882" s="106"/>
      <c r="I882" s="106"/>
      <c r="M882" s="106"/>
      <c r="Q882" s="106"/>
    </row>
    <row r="883" ht="15.75" customHeight="1">
      <c r="E883" s="106"/>
      <c r="I883" s="106"/>
      <c r="M883" s="106"/>
      <c r="Q883" s="106"/>
    </row>
    <row r="884" ht="15.75" customHeight="1">
      <c r="E884" s="106"/>
      <c r="I884" s="106"/>
      <c r="M884" s="106"/>
      <c r="Q884" s="106"/>
    </row>
    <row r="885" ht="15.75" customHeight="1">
      <c r="E885" s="106"/>
      <c r="I885" s="106"/>
      <c r="M885" s="106"/>
      <c r="Q885" s="106"/>
    </row>
    <row r="886" ht="15.75" customHeight="1">
      <c r="E886" s="106"/>
      <c r="I886" s="106"/>
      <c r="M886" s="106"/>
      <c r="Q886" s="106"/>
    </row>
    <row r="887" ht="15.75" customHeight="1">
      <c r="E887" s="106"/>
      <c r="I887" s="106"/>
      <c r="M887" s="106"/>
      <c r="Q887" s="106"/>
    </row>
    <row r="888" ht="15.75" customHeight="1">
      <c r="E888" s="106"/>
      <c r="I888" s="106"/>
      <c r="M888" s="106"/>
      <c r="Q888" s="106"/>
    </row>
    <row r="889" ht="15.75" customHeight="1">
      <c r="E889" s="106"/>
      <c r="I889" s="106"/>
      <c r="M889" s="106"/>
      <c r="Q889" s="106"/>
    </row>
    <row r="890" ht="15.75" customHeight="1">
      <c r="E890" s="106"/>
      <c r="I890" s="106"/>
      <c r="M890" s="106"/>
      <c r="Q890" s="106"/>
    </row>
    <row r="891" ht="15.75" customHeight="1">
      <c r="E891" s="106"/>
      <c r="I891" s="106"/>
      <c r="M891" s="106"/>
      <c r="Q891" s="106"/>
    </row>
    <row r="892" ht="15.75" customHeight="1">
      <c r="E892" s="106"/>
      <c r="I892" s="106"/>
      <c r="M892" s="106"/>
      <c r="Q892" s="106"/>
    </row>
    <row r="893" ht="15.75" customHeight="1">
      <c r="E893" s="106"/>
      <c r="I893" s="106"/>
      <c r="M893" s="106"/>
      <c r="Q893" s="106"/>
    </row>
    <row r="894" ht="15.75" customHeight="1">
      <c r="E894" s="106"/>
      <c r="I894" s="106"/>
      <c r="M894" s="106"/>
      <c r="Q894" s="106"/>
    </row>
    <row r="895" ht="15.75" customHeight="1">
      <c r="E895" s="106"/>
      <c r="I895" s="106"/>
      <c r="M895" s="106"/>
      <c r="Q895" s="106"/>
    </row>
    <row r="896" ht="15.75" customHeight="1">
      <c r="E896" s="106"/>
      <c r="I896" s="106"/>
      <c r="M896" s="106"/>
      <c r="Q896" s="106"/>
    </row>
    <row r="897" ht="15.75" customHeight="1">
      <c r="E897" s="106"/>
      <c r="I897" s="106"/>
      <c r="M897" s="106"/>
      <c r="Q897" s="106"/>
    </row>
    <row r="898" ht="15.75" customHeight="1">
      <c r="E898" s="106"/>
      <c r="I898" s="106"/>
      <c r="M898" s="106"/>
      <c r="Q898" s="106"/>
    </row>
    <row r="899" ht="15.75" customHeight="1">
      <c r="E899" s="106"/>
      <c r="I899" s="106"/>
      <c r="M899" s="106"/>
      <c r="Q899" s="106"/>
    </row>
    <row r="900" ht="15.75" customHeight="1">
      <c r="E900" s="106"/>
      <c r="I900" s="106"/>
      <c r="M900" s="106"/>
      <c r="Q900" s="106"/>
    </row>
    <row r="901" ht="15.75" customHeight="1">
      <c r="E901" s="106"/>
      <c r="I901" s="106"/>
      <c r="M901" s="106"/>
      <c r="Q901" s="106"/>
    </row>
    <row r="902" ht="15.75" customHeight="1">
      <c r="E902" s="106"/>
      <c r="I902" s="106"/>
      <c r="M902" s="106"/>
      <c r="Q902" s="106"/>
    </row>
    <row r="903" ht="15.75" customHeight="1">
      <c r="E903" s="106"/>
      <c r="I903" s="106"/>
      <c r="M903" s="106"/>
      <c r="Q903" s="106"/>
    </row>
    <row r="904" ht="15.75" customHeight="1">
      <c r="E904" s="106"/>
      <c r="I904" s="106"/>
      <c r="M904" s="106"/>
      <c r="Q904" s="106"/>
    </row>
    <row r="905" ht="15.75" customHeight="1">
      <c r="E905" s="106"/>
      <c r="I905" s="106"/>
      <c r="M905" s="106"/>
      <c r="Q905" s="106"/>
    </row>
    <row r="906" ht="15.75" customHeight="1">
      <c r="E906" s="106"/>
      <c r="I906" s="106"/>
      <c r="M906" s="106"/>
      <c r="Q906" s="106"/>
    </row>
    <row r="907" ht="15.75" customHeight="1">
      <c r="E907" s="106"/>
      <c r="I907" s="106"/>
      <c r="M907" s="106"/>
      <c r="Q907" s="106"/>
    </row>
    <row r="908" ht="15.75" customHeight="1">
      <c r="E908" s="106"/>
      <c r="I908" s="106"/>
      <c r="M908" s="106"/>
      <c r="Q908" s="106"/>
    </row>
    <row r="909" ht="15.75" customHeight="1">
      <c r="E909" s="106"/>
      <c r="I909" s="106"/>
      <c r="M909" s="106"/>
      <c r="Q909" s="106"/>
    </row>
    <row r="910" ht="15.75" customHeight="1">
      <c r="E910" s="106"/>
      <c r="I910" s="106"/>
      <c r="M910" s="106"/>
      <c r="Q910" s="106"/>
    </row>
    <row r="911" ht="15.75" customHeight="1">
      <c r="E911" s="106"/>
      <c r="I911" s="106"/>
      <c r="M911" s="106"/>
      <c r="Q911" s="106"/>
    </row>
    <row r="912" ht="15.75" customHeight="1">
      <c r="E912" s="106"/>
      <c r="I912" s="106"/>
      <c r="M912" s="106"/>
      <c r="Q912" s="106"/>
    </row>
    <row r="913" ht="15.75" customHeight="1">
      <c r="E913" s="106"/>
      <c r="I913" s="106"/>
      <c r="M913" s="106"/>
      <c r="Q913" s="106"/>
    </row>
    <row r="914" ht="15.75" customHeight="1">
      <c r="E914" s="106"/>
      <c r="I914" s="106"/>
      <c r="M914" s="106"/>
      <c r="Q914" s="106"/>
    </row>
    <row r="915" ht="15.75" customHeight="1">
      <c r="E915" s="106"/>
      <c r="I915" s="106"/>
      <c r="M915" s="106"/>
      <c r="Q915" s="106"/>
    </row>
    <row r="916" ht="15.75" customHeight="1">
      <c r="E916" s="106"/>
      <c r="I916" s="106"/>
      <c r="M916" s="106"/>
      <c r="Q916" s="106"/>
    </row>
    <row r="917" ht="15.75" customHeight="1">
      <c r="E917" s="106"/>
      <c r="I917" s="106"/>
      <c r="M917" s="106"/>
      <c r="Q917" s="106"/>
    </row>
    <row r="918" ht="15.75" customHeight="1">
      <c r="E918" s="106"/>
      <c r="I918" s="106"/>
      <c r="M918" s="106"/>
      <c r="Q918" s="106"/>
    </row>
    <row r="919" ht="15.75" customHeight="1">
      <c r="E919" s="106"/>
      <c r="I919" s="106"/>
      <c r="M919" s="106"/>
      <c r="Q919" s="106"/>
    </row>
    <row r="920" ht="15.75" customHeight="1">
      <c r="E920" s="106"/>
      <c r="I920" s="106"/>
      <c r="M920" s="106"/>
      <c r="Q920" s="106"/>
    </row>
    <row r="921" ht="15.75" customHeight="1">
      <c r="E921" s="106"/>
      <c r="I921" s="106"/>
      <c r="M921" s="106"/>
      <c r="Q921" s="106"/>
    </row>
    <row r="922" ht="15.75" customHeight="1">
      <c r="E922" s="106"/>
      <c r="I922" s="106"/>
      <c r="M922" s="106"/>
      <c r="Q922" s="106"/>
    </row>
    <row r="923" ht="15.75" customHeight="1">
      <c r="E923" s="106"/>
      <c r="I923" s="106"/>
      <c r="M923" s="106"/>
      <c r="Q923" s="106"/>
    </row>
    <row r="924" ht="15.75" customHeight="1">
      <c r="E924" s="106"/>
      <c r="I924" s="106"/>
      <c r="M924" s="106"/>
      <c r="Q924" s="106"/>
    </row>
    <row r="925" ht="15.75" customHeight="1">
      <c r="E925" s="106"/>
      <c r="I925" s="106"/>
      <c r="M925" s="106"/>
      <c r="Q925" s="106"/>
    </row>
    <row r="926" ht="15.75" customHeight="1">
      <c r="E926" s="106"/>
      <c r="I926" s="106"/>
      <c r="M926" s="106"/>
      <c r="Q926" s="106"/>
    </row>
    <row r="927" ht="15.75" customHeight="1">
      <c r="E927" s="106"/>
      <c r="I927" s="106"/>
      <c r="M927" s="106"/>
      <c r="Q927" s="106"/>
    </row>
    <row r="928" ht="15.75" customHeight="1">
      <c r="E928" s="106"/>
      <c r="I928" s="106"/>
      <c r="M928" s="106"/>
      <c r="Q928" s="106"/>
    </row>
    <row r="929" ht="15.75" customHeight="1">
      <c r="E929" s="106"/>
      <c r="I929" s="106"/>
      <c r="M929" s="106"/>
      <c r="Q929" s="106"/>
    </row>
    <row r="930" ht="15.75" customHeight="1">
      <c r="E930" s="106"/>
      <c r="I930" s="106"/>
      <c r="M930" s="106"/>
      <c r="Q930" s="106"/>
    </row>
    <row r="931" ht="15.75" customHeight="1">
      <c r="E931" s="106"/>
      <c r="I931" s="106"/>
      <c r="M931" s="106"/>
      <c r="Q931" s="106"/>
    </row>
    <row r="932" ht="15.75" customHeight="1">
      <c r="E932" s="106"/>
      <c r="I932" s="106"/>
      <c r="M932" s="106"/>
      <c r="Q932" s="106"/>
    </row>
    <row r="933" ht="15.75" customHeight="1">
      <c r="E933" s="106"/>
      <c r="I933" s="106"/>
      <c r="M933" s="106"/>
      <c r="Q933" s="106"/>
    </row>
    <row r="934" ht="15.75" customHeight="1">
      <c r="E934" s="106"/>
      <c r="I934" s="106"/>
      <c r="M934" s="106"/>
      <c r="Q934" s="106"/>
    </row>
    <row r="935" ht="15.75" customHeight="1">
      <c r="E935" s="106"/>
      <c r="I935" s="106"/>
      <c r="M935" s="106"/>
      <c r="Q935" s="106"/>
    </row>
    <row r="936" ht="15.75" customHeight="1">
      <c r="E936" s="106"/>
      <c r="I936" s="106"/>
      <c r="M936" s="106"/>
      <c r="Q936" s="106"/>
    </row>
    <row r="937" ht="15.75" customHeight="1">
      <c r="E937" s="106"/>
      <c r="I937" s="106"/>
      <c r="M937" s="106"/>
      <c r="Q937" s="106"/>
    </row>
    <row r="938" ht="15.75" customHeight="1">
      <c r="E938" s="106"/>
      <c r="I938" s="106"/>
      <c r="M938" s="106"/>
      <c r="Q938" s="106"/>
    </row>
    <row r="939" ht="15.75" customHeight="1">
      <c r="E939" s="106"/>
      <c r="I939" s="106"/>
      <c r="M939" s="106"/>
      <c r="Q939" s="106"/>
    </row>
    <row r="940" ht="15.75" customHeight="1">
      <c r="E940" s="106"/>
      <c r="I940" s="106"/>
      <c r="M940" s="106"/>
      <c r="Q940" s="106"/>
    </row>
    <row r="941" ht="15.75" customHeight="1">
      <c r="E941" s="106"/>
      <c r="I941" s="106"/>
      <c r="M941" s="106"/>
      <c r="Q941" s="106"/>
    </row>
    <row r="942" ht="15.75" customHeight="1">
      <c r="E942" s="106"/>
      <c r="I942" s="106"/>
      <c r="M942" s="106"/>
      <c r="Q942" s="106"/>
    </row>
    <row r="943" ht="15.75" customHeight="1">
      <c r="E943" s="106"/>
      <c r="I943" s="106"/>
      <c r="M943" s="106"/>
      <c r="Q943" s="106"/>
    </row>
    <row r="944" ht="15.75" customHeight="1">
      <c r="E944" s="106"/>
      <c r="I944" s="106"/>
      <c r="M944" s="106"/>
      <c r="Q944" s="106"/>
    </row>
    <row r="945" ht="15.75" customHeight="1">
      <c r="E945" s="106"/>
      <c r="I945" s="106"/>
      <c r="M945" s="106"/>
      <c r="Q945" s="106"/>
    </row>
    <row r="946" ht="15.75" customHeight="1">
      <c r="E946" s="106"/>
      <c r="I946" s="106"/>
      <c r="M946" s="106"/>
      <c r="Q946" s="106"/>
    </row>
    <row r="947" ht="15.75" customHeight="1">
      <c r="E947" s="106"/>
      <c r="I947" s="106"/>
      <c r="M947" s="106"/>
      <c r="Q947" s="106"/>
    </row>
    <row r="948" ht="15.75" customHeight="1">
      <c r="E948" s="106"/>
      <c r="I948" s="106"/>
      <c r="M948" s="106"/>
      <c r="Q948" s="106"/>
    </row>
    <row r="949" ht="15.75" customHeight="1">
      <c r="E949" s="106"/>
      <c r="I949" s="106"/>
      <c r="M949" s="106"/>
      <c r="Q949" s="106"/>
    </row>
    <row r="950" ht="15.75" customHeight="1">
      <c r="E950" s="106"/>
      <c r="I950" s="106"/>
      <c r="M950" s="106"/>
      <c r="Q950" s="106"/>
    </row>
    <row r="951" ht="15.75" customHeight="1">
      <c r="E951" s="106"/>
      <c r="I951" s="106"/>
      <c r="M951" s="106"/>
      <c r="Q951" s="106"/>
    </row>
    <row r="952" ht="15.75" customHeight="1">
      <c r="E952" s="106"/>
      <c r="I952" s="106"/>
      <c r="M952" s="106"/>
      <c r="Q952" s="106"/>
    </row>
    <row r="953" ht="15.75" customHeight="1">
      <c r="E953" s="106"/>
      <c r="I953" s="106"/>
      <c r="M953" s="106"/>
      <c r="Q953" s="106"/>
    </row>
    <row r="954" ht="15.75" customHeight="1">
      <c r="E954" s="106"/>
      <c r="I954" s="106"/>
      <c r="M954" s="106"/>
      <c r="Q954" s="106"/>
    </row>
    <row r="955" ht="15.75" customHeight="1">
      <c r="E955" s="106"/>
      <c r="I955" s="106"/>
      <c r="M955" s="106"/>
      <c r="Q955" s="106"/>
    </row>
    <row r="956" ht="15.75" customHeight="1">
      <c r="E956" s="106"/>
      <c r="I956" s="106"/>
      <c r="M956" s="106"/>
      <c r="Q956" s="106"/>
    </row>
    <row r="957" ht="15.75" customHeight="1">
      <c r="E957" s="106"/>
      <c r="I957" s="106"/>
      <c r="M957" s="106"/>
      <c r="Q957" s="106"/>
    </row>
    <row r="958" ht="15.75" customHeight="1">
      <c r="E958" s="106"/>
      <c r="I958" s="106"/>
      <c r="M958" s="106"/>
      <c r="Q958" s="106"/>
    </row>
    <row r="959" ht="15.75" customHeight="1">
      <c r="E959" s="106"/>
      <c r="I959" s="106"/>
      <c r="M959" s="106"/>
      <c r="Q959" s="106"/>
    </row>
    <row r="960" ht="15.75" customHeight="1">
      <c r="E960" s="106"/>
      <c r="I960" s="106"/>
      <c r="M960" s="106"/>
      <c r="Q960" s="106"/>
    </row>
    <row r="961" ht="15.75" customHeight="1">
      <c r="E961" s="106"/>
      <c r="I961" s="106"/>
      <c r="M961" s="106"/>
      <c r="Q961" s="106"/>
    </row>
    <row r="962" ht="15.75" customHeight="1">
      <c r="E962" s="106"/>
      <c r="I962" s="106"/>
      <c r="M962" s="106"/>
      <c r="Q962" s="106"/>
    </row>
    <row r="963" ht="15.75" customHeight="1">
      <c r="E963" s="106"/>
      <c r="I963" s="106"/>
      <c r="M963" s="106"/>
      <c r="Q963" s="106"/>
    </row>
    <row r="964" ht="15.75" customHeight="1">
      <c r="E964" s="106"/>
      <c r="I964" s="106"/>
      <c r="M964" s="106"/>
      <c r="Q964" s="106"/>
    </row>
    <row r="965" ht="15.75" customHeight="1">
      <c r="E965" s="106"/>
      <c r="I965" s="106"/>
      <c r="M965" s="106"/>
      <c r="Q965" s="106"/>
    </row>
    <row r="966" ht="15.75" customHeight="1">
      <c r="E966" s="106"/>
      <c r="I966" s="106"/>
      <c r="M966" s="106"/>
      <c r="Q966" s="106"/>
    </row>
    <row r="967" ht="15.75" customHeight="1">
      <c r="E967" s="106"/>
      <c r="I967" s="106"/>
      <c r="M967" s="106"/>
      <c r="Q967" s="106"/>
    </row>
    <row r="968" ht="15.75" customHeight="1">
      <c r="E968" s="106"/>
      <c r="I968" s="106"/>
      <c r="M968" s="106"/>
      <c r="Q968" s="106"/>
    </row>
    <row r="969" ht="15.75" customHeight="1">
      <c r="E969" s="106"/>
      <c r="I969" s="106"/>
      <c r="M969" s="106"/>
      <c r="Q969" s="106"/>
    </row>
    <row r="970" ht="15.75" customHeight="1">
      <c r="E970" s="106"/>
      <c r="I970" s="106"/>
      <c r="M970" s="106"/>
      <c r="Q970" s="106"/>
    </row>
    <row r="971" ht="15.75" customHeight="1">
      <c r="E971" s="106"/>
      <c r="I971" s="106"/>
      <c r="M971" s="106"/>
      <c r="Q971" s="106"/>
    </row>
    <row r="972" ht="15.75" customHeight="1">
      <c r="E972" s="106"/>
      <c r="I972" s="106"/>
      <c r="M972" s="106"/>
      <c r="Q972" s="106"/>
    </row>
    <row r="973" ht="15.75" customHeight="1">
      <c r="E973" s="106"/>
      <c r="I973" s="106"/>
      <c r="M973" s="106"/>
      <c r="Q973" s="106"/>
    </row>
    <row r="974" ht="15.75" customHeight="1">
      <c r="E974" s="106"/>
      <c r="I974" s="106"/>
      <c r="M974" s="106"/>
      <c r="Q974" s="106"/>
    </row>
    <row r="975" ht="15.75" customHeight="1">
      <c r="E975" s="106"/>
      <c r="I975" s="106"/>
      <c r="M975" s="106"/>
      <c r="Q975" s="106"/>
    </row>
    <row r="976" ht="15.75" customHeight="1">
      <c r="E976" s="106"/>
      <c r="I976" s="106"/>
      <c r="M976" s="106"/>
      <c r="Q976" s="106"/>
    </row>
    <row r="977" ht="15.75" customHeight="1">
      <c r="E977" s="106"/>
      <c r="I977" s="106"/>
      <c r="M977" s="106"/>
      <c r="Q977" s="106"/>
    </row>
    <row r="978" ht="15.75" customHeight="1">
      <c r="E978" s="106"/>
      <c r="I978" s="106"/>
      <c r="M978" s="106"/>
      <c r="Q978" s="106"/>
    </row>
    <row r="979" ht="15.75" customHeight="1">
      <c r="E979" s="106"/>
      <c r="I979" s="106"/>
      <c r="M979" s="106"/>
      <c r="Q979" s="106"/>
    </row>
    <row r="980" ht="15.75" customHeight="1">
      <c r="E980" s="106"/>
      <c r="I980" s="106"/>
      <c r="M980" s="106"/>
      <c r="Q980" s="106"/>
    </row>
    <row r="981" ht="15.75" customHeight="1">
      <c r="E981" s="106"/>
      <c r="I981" s="106"/>
      <c r="M981" s="106"/>
      <c r="Q981" s="106"/>
    </row>
    <row r="982" ht="15.75" customHeight="1">
      <c r="E982" s="106"/>
      <c r="I982" s="106"/>
      <c r="M982" s="106"/>
      <c r="Q982" s="106"/>
    </row>
    <row r="983" ht="15.75" customHeight="1">
      <c r="E983" s="106"/>
      <c r="I983" s="106"/>
      <c r="M983" s="106"/>
      <c r="Q983" s="106"/>
    </row>
    <row r="984" ht="15.75" customHeight="1">
      <c r="E984" s="106"/>
      <c r="I984" s="106"/>
      <c r="M984" s="106"/>
      <c r="Q984" s="106"/>
    </row>
    <row r="985" ht="15.75" customHeight="1">
      <c r="E985" s="106"/>
      <c r="I985" s="106"/>
      <c r="M985" s="106"/>
      <c r="Q985" s="106"/>
    </row>
    <row r="986" ht="15.75" customHeight="1">
      <c r="E986" s="106"/>
      <c r="I986" s="106"/>
      <c r="M986" s="106"/>
      <c r="Q986" s="106"/>
    </row>
    <row r="987" ht="15.75" customHeight="1">
      <c r="E987" s="106"/>
      <c r="I987" s="106"/>
      <c r="M987" s="106"/>
      <c r="Q987" s="106"/>
    </row>
    <row r="988" ht="15.75" customHeight="1">
      <c r="E988" s="106"/>
      <c r="I988" s="106"/>
      <c r="M988" s="106"/>
      <c r="Q988" s="106"/>
    </row>
    <row r="989" ht="15.75" customHeight="1">
      <c r="E989" s="106"/>
      <c r="I989" s="106"/>
      <c r="M989" s="106"/>
      <c r="Q989" s="106"/>
    </row>
    <row r="990" ht="15.75" customHeight="1">
      <c r="E990" s="106"/>
      <c r="I990" s="106"/>
      <c r="M990" s="106"/>
      <c r="Q990" s="106"/>
    </row>
    <row r="991" ht="15.75" customHeight="1">
      <c r="E991" s="106"/>
      <c r="I991" s="106"/>
      <c r="M991" s="106"/>
      <c r="Q991" s="106"/>
    </row>
    <row r="992" ht="15.75" customHeight="1">
      <c r="E992" s="106"/>
      <c r="I992" s="106"/>
      <c r="M992" s="106"/>
      <c r="Q992" s="106"/>
    </row>
    <row r="993" ht="15.75" customHeight="1">
      <c r="E993" s="106"/>
      <c r="I993" s="106"/>
      <c r="M993" s="106"/>
      <c r="Q993" s="106"/>
    </row>
    <row r="994" ht="15.75" customHeight="1">
      <c r="E994" s="106"/>
      <c r="I994" s="106"/>
      <c r="M994" s="106"/>
      <c r="Q994" s="106"/>
    </row>
    <row r="995" ht="15.75" customHeight="1">
      <c r="E995" s="106"/>
      <c r="I995" s="106"/>
      <c r="M995" s="106"/>
      <c r="Q995" s="106"/>
    </row>
    <row r="996" ht="15.75" customHeight="1">
      <c r="E996" s="106"/>
      <c r="I996" s="106"/>
      <c r="M996" s="106"/>
      <c r="Q996" s="106"/>
    </row>
    <row r="997" ht="15.75" customHeight="1">
      <c r="E997" s="106"/>
      <c r="I997" s="106"/>
      <c r="M997" s="106"/>
      <c r="Q997" s="106"/>
    </row>
    <row r="998" ht="15.75" customHeight="1">
      <c r="E998" s="106"/>
      <c r="I998" s="106"/>
      <c r="M998" s="106"/>
      <c r="Q998" s="106"/>
    </row>
    <row r="999" ht="15.75" customHeight="1">
      <c r="E999" s="106"/>
      <c r="I999" s="106"/>
      <c r="M999" s="106"/>
      <c r="Q999" s="106"/>
    </row>
    <row r="1000" ht="15.75" customHeight="1">
      <c r="E1000" s="106"/>
      <c r="I1000" s="106"/>
      <c r="M1000" s="106"/>
      <c r="Q1000" s="106"/>
    </row>
  </sheetData>
  <mergeCells count="27">
    <mergeCell ref="Q8:Q9"/>
    <mergeCell ref="R8:R9"/>
    <mergeCell ref="C1:C2"/>
    <mergeCell ref="D1:G7"/>
    <mergeCell ref="H1:K7"/>
    <mergeCell ref="L1:O7"/>
    <mergeCell ref="P1:S7"/>
    <mergeCell ref="C4:C6"/>
    <mergeCell ref="B7:B9"/>
    <mergeCell ref="S8:S9"/>
    <mergeCell ref="C8:C9"/>
    <mergeCell ref="D8:D9"/>
    <mergeCell ref="B10:C10"/>
    <mergeCell ref="B20:C20"/>
    <mergeCell ref="B27:C27"/>
    <mergeCell ref="E8:E9"/>
    <mergeCell ref="F8:F9"/>
    <mergeCell ref="G8:G9"/>
    <mergeCell ref="H8:H9"/>
    <mergeCell ref="I8:I9"/>
    <mergeCell ref="J8:J9"/>
    <mergeCell ref="K8:K9"/>
    <mergeCell ref="L8:L9"/>
    <mergeCell ref="M8:M9"/>
    <mergeCell ref="N8:N9"/>
    <mergeCell ref="O8:O9"/>
    <mergeCell ref="P8:P9"/>
  </mergeCells>
  <dataValidations>
    <dataValidation type="list" allowBlank="1" showErrorMessage="1" sqref="C4">
      <formula1>Nombre_IES</formula1>
    </dataValidation>
    <dataValidation type="custom" allowBlank="1" showInputMessage="1" showErrorMessage="1" prompt="EXCEDE EL LÍMITE DE CARACTERES - La observación no debe exceder los 300 caracteres." sqref="E8 I8 M8 Q8 E10:E1000 I10:I1000 M10:M1000 Q10:Q1000">
      <formula1>LTE(LEN(E8),(300))</formula1>
    </dataValidation>
    <dataValidation type="list" allowBlank="1" showErrorMessage="1" sqref="D11:D19 F11:F19 H11:H19 J11:J19 L11:L19 N11:N19 P11:P19 R11:R19 D21:D26 F21:F26 H21:H26 J21:J26 L21:L26 N21:N26 P21:P26 R21:R26 D28:D32 F28:F32 H28:H32 J28:J32 L28:L32 N28:N32 P28:P32 R28:R32">
      <formula1>ESTADO_CUMPLIMIENTO_ACTI</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pane xSplit="9.0" ySplit="7.0" topLeftCell="J8" activePane="bottomRight" state="frozen"/>
      <selection activeCell="J1" sqref="J1" pane="topRight"/>
      <selection activeCell="A8" sqref="A8" pane="bottomLeft"/>
      <selection activeCell="J8" sqref="J8" pane="bottomRight"/>
    </sheetView>
  </sheetViews>
  <sheetFormatPr customHeight="1" defaultColWidth="12.63" defaultRowHeight="15.0"/>
  <cols>
    <col customWidth="1" min="1" max="1" width="4.38"/>
    <col customWidth="1" min="2" max="2" width="3.38"/>
    <col customWidth="1" min="3" max="4" width="29.88"/>
    <col customWidth="1" min="5" max="8" width="5.38"/>
    <col customWidth="1" min="9" max="9" width="15.88"/>
    <col customWidth="1" min="10" max="10" width="39.63"/>
    <col customWidth="1" min="11" max="11" width="13.75"/>
    <col customWidth="1" min="12" max="12" width="17.38"/>
    <col customWidth="1" min="13" max="13" width="27.88"/>
    <col customWidth="1" min="14" max="14" width="33.25"/>
    <col customWidth="1" min="15" max="15" width="27.88"/>
    <col customWidth="1" min="16" max="17" width="47.13"/>
    <col customWidth="1" min="18" max="18" width="15.38"/>
    <col customWidth="1" min="19" max="19" width="15.0"/>
    <col customWidth="1" min="20" max="20" width="27.88"/>
    <col customWidth="1" min="21" max="21" width="47.13"/>
    <col customWidth="1" min="22" max="22" width="27.88"/>
    <col customWidth="1" min="23" max="24" width="47.13"/>
    <col customWidth="1" min="25" max="25" width="15.88"/>
    <col customWidth="1" min="26" max="26" width="15.38"/>
    <col customWidth="1" min="27" max="27" width="27.88"/>
    <col customWidth="1" min="28" max="28" width="47.13"/>
    <col customWidth="1" min="29" max="29" width="27.88"/>
    <col customWidth="1" min="30" max="31" width="47.13"/>
    <col customWidth="1" min="32" max="32" width="14.13"/>
    <col customWidth="1" min="33" max="33" width="15.38"/>
    <col customWidth="1" min="34" max="34" width="27.88"/>
    <col customWidth="1" min="35" max="35" width="47.13"/>
    <col customWidth="1" min="36" max="36" width="27.88"/>
    <col customWidth="1" min="37" max="37" width="47.13"/>
  </cols>
  <sheetData>
    <row r="1" ht="14.25" customHeight="1">
      <c r="A1" s="15"/>
      <c r="B1" s="107" t="s">
        <v>129</v>
      </c>
      <c r="C1" s="108"/>
      <c r="D1" s="108"/>
      <c r="E1" s="108"/>
      <c r="F1" s="108"/>
      <c r="G1" s="108"/>
      <c r="H1" s="108"/>
      <c r="I1" s="109"/>
      <c r="J1" s="110" t="s">
        <v>130</v>
      </c>
      <c r="K1" s="111"/>
      <c r="L1" s="111"/>
      <c r="M1" s="111"/>
      <c r="N1" s="111"/>
      <c r="O1" s="111"/>
      <c r="P1" s="111"/>
      <c r="Q1" s="112" t="s">
        <v>131</v>
      </c>
      <c r="R1" s="111"/>
      <c r="S1" s="111"/>
      <c r="T1" s="111"/>
      <c r="U1" s="111"/>
      <c r="V1" s="111"/>
      <c r="W1" s="111"/>
      <c r="X1" s="113" t="s">
        <v>132</v>
      </c>
      <c r="Y1" s="111"/>
      <c r="Z1" s="111"/>
      <c r="AA1" s="111"/>
      <c r="AB1" s="111"/>
      <c r="AC1" s="111"/>
      <c r="AD1" s="111"/>
      <c r="AE1" s="114" t="s">
        <v>133</v>
      </c>
      <c r="AF1" s="111"/>
      <c r="AG1" s="111"/>
      <c r="AH1" s="111"/>
      <c r="AI1" s="111"/>
      <c r="AJ1" s="111"/>
      <c r="AK1" s="111"/>
    </row>
    <row r="2" ht="14.25" customHeight="1">
      <c r="A2" s="15"/>
      <c r="B2" s="115" t="str">
        <f>+'1.Informe&amp;Reporte_Actividades'!C3</f>
        <v>PROGRAMA PACE - UPA2477</v>
      </c>
      <c r="C2" s="108"/>
      <c r="D2" s="108"/>
      <c r="E2" s="108"/>
      <c r="F2" s="108"/>
      <c r="G2" s="108"/>
      <c r="H2" s="108"/>
      <c r="I2" s="109"/>
      <c r="J2" s="24"/>
      <c r="Q2" s="116"/>
      <c r="X2" s="116"/>
      <c r="AE2" s="116"/>
    </row>
    <row r="3" ht="18.0" customHeight="1">
      <c r="A3" s="15"/>
      <c r="B3" s="117" t="str">
        <f>+'1.Informe&amp;Reporte_Actividades'!C4</f>
        <v>Universidad de Playa Ancha</v>
      </c>
      <c r="C3" s="18"/>
      <c r="D3" s="18"/>
      <c r="E3" s="18"/>
      <c r="F3" s="18"/>
      <c r="G3" s="18"/>
      <c r="H3" s="18"/>
      <c r="I3" s="19"/>
      <c r="J3" s="24"/>
      <c r="Q3" s="116"/>
      <c r="X3" s="116"/>
      <c r="AE3" s="116"/>
    </row>
    <row r="4" ht="14.25" customHeight="1">
      <c r="A4" s="15"/>
      <c r="B4" s="32"/>
      <c r="C4" s="33"/>
      <c r="D4" s="33"/>
      <c r="E4" s="33"/>
      <c r="F4" s="33"/>
      <c r="G4" s="33"/>
      <c r="H4" s="33"/>
      <c r="I4" s="34"/>
      <c r="J4" s="24"/>
      <c r="Q4" s="116"/>
      <c r="X4" s="116"/>
      <c r="AE4" s="116"/>
    </row>
    <row r="5" ht="14.25" customHeight="1">
      <c r="A5" s="15"/>
      <c r="B5" s="118" t="s">
        <v>134</v>
      </c>
      <c r="C5" s="108"/>
      <c r="D5" s="108"/>
      <c r="E5" s="108"/>
      <c r="F5" s="108"/>
      <c r="G5" s="108"/>
      <c r="H5" s="108"/>
      <c r="I5" s="109"/>
      <c r="J5" s="32"/>
      <c r="K5" s="33"/>
      <c r="L5" s="33"/>
      <c r="M5" s="33"/>
      <c r="N5" s="33"/>
      <c r="O5" s="33"/>
      <c r="P5" s="33"/>
      <c r="Q5" s="119"/>
      <c r="R5" s="33"/>
      <c r="S5" s="33"/>
      <c r="T5" s="33"/>
      <c r="U5" s="33"/>
      <c r="V5" s="33"/>
      <c r="W5" s="33"/>
      <c r="X5" s="120"/>
      <c r="Y5" s="121"/>
      <c r="Z5" s="121"/>
      <c r="AA5" s="121"/>
      <c r="AB5" s="121"/>
      <c r="AC5" s="121"/>
      <c r="AD5" s="121"/>
      <c r="AE5" s="120"/>
      <c r="AF5" s="121"/>
      <c r="AG5" s="121"/>
      <c r="AH5" s="121"/>
      <c r="AI5" s="121"/>
      <c r="AJ5" s="121"/>
      <c r="AK5" s="121"/>
    </row>
    <row r="6" ht="28.5" customHeight="1">
      <c r="A6" s="35"/>
      <c r="B6" s="122" t="s">
        <v>135</v>
      </c>
      <c r="C6" s="123" t="s">
        <v>136</v>
      </c>
      <c r="D6" s="123" t="s">
        <v>137</v>
      </c>
      <c r="E6" s="124" t="s">
        <v>138</v>
      </c>
      <c r="F6" s="4"/>
      <c r="G6" s="4"/>
      <c r="H6" s="125"/>
      <c r="I6" s="126" t="s">
        <v>139</v>
      </c>
      <c r="J6" s="38" t="s">
        <v>140</v>
      </c>
      <c r="K6" s="38" t="s">
        <v>141</v>
      </c>
      <c r="L6" s="38" t="s">
        <v>142</v>
      </c>
      <c r="M6" s="38" t="s">
        <v>143</v>
      </c>
      <c r="N6" s="38" t="s">
        <v>144</v>
      </c>
      <c r="O6" s="38" t="s">
        <v>145</v>
      </c>
      <c r="P6" s="127" t="s">
        <v>146</v>
      </c>
      <c r="Q6" s="128" t="s">
        <v>147</v>
      </c>
      <c r="R6" s="41" t="s">
        <v>148</v>
      </c>
      <c r="S6" s="41" t="s">
        <v>149</v>
      </c>
      <c r="T6" s="41" t="s">
        <v>150</v>
      </c>
      <c r="U6" s="41" t="s">
        <v>151</v>
      </c>
      <c r="V6" s="41" t="s">
        <v>152</v>
      </c>
      <c r="W6" s="129" t="s">
        <v>153</v>
      </c>
      <c r="X6" s="130" t="s">
        <v>154</v>
      </c>
      <c r="Y6" s="131" t="s">
        <v>155</v>
      </c>
      <c r="Z6" s="131" t="s">
        <v>156</v>
      </c>
      <c r="AA6" s="131" t="s">
        <v>157</v>
      </c>
      <c r="AB6" s="131" t="s">
        <v>158</v>
      </c>
      <c r="AC6" s="131" t="s">
        <v>159</v>
      </c>
      <c r="AD6" s="132" t="s">
        <v>160</v>
      </c>
      <c r="AE6" s="133" t="s">
        <v>161</v>
      </c>
      <c r="AF6" s="134" t="s">
        <v>162</v>
      </c>
      <c r="AG6" s="134" t="s">
        <v>163</v>
      </c>
      <c r="AH6" s="134" t="s">
        <v>164</v>
      </c>
      <c r="AI6" s="134" t="s">
        <v>165</v>
      </c>
      <c r="AJ6" s="134" t="s">
        <v>166</v>
      </c>
      <c r="AK6" s="135" t="s">
        <v>167</v>
      </c>
    </row>
    <row r="7" ht="14.25" customHeight="1">
      <c r="A7" s="35"/>
      <c r="B7" s="136"/>
      <c r="C7" s="136"/>
      <c r="D7" s="136"/>
      <c r="E7" s="137" t="s">
        <v>168</v>
      </c>
      <c r="F7" s="137" t="s">
        <v>169</v>
      </c>
      <c r="G7" s="137" t="s">
        <v>170</v>
      </c>
      <c r="H7" s="137" t="s">
        <v>171</v>
      </c>
      <c r="I7" s="136"/>
      <c r="J7" s="136"/>
      <c r="K7" s="136"/>
      <c r="L7" s="136"/>
      <c r="M7" s="136"/>
      <c r="N7" s="136"/>
      <c r="O7" s="136"/>
      <c r="P7" s="138"/>
      <c r="Q7" s="139"/>
      <c r="R7" s="136"/>
      <c r="S7" s="136"/>
      <c r="T7" s="136"/>
      <c r="U7" s="136"/>
      <c r="V7" s="136"/>
      <c r="W7" s="140"/>
      <c r="X7" s="141"/>
      <c r="Y7" s="136"/>
      <c r="Z7" s="136"/>
      <c r="AA7" s="136"/>
      <c r="AB7" s="136"/>
      <c r="AC7" s="136"/>
      <c r="AD7" s="138"/>
      <c r="AE7" s="139"/>
      <c r="AF7" s="136"/>
      <c r="AG7" s="136"/>
      <c r="AH7" s="136"/>
      <c r="AI7" s="136"/>
      <c r="AJ7" s="136"/>
      <c r="AK7" s="140"/>
    </row>
    <row r="8" ht="73.5" customHeight="1">
      <c r="A8" s="142"/>
      <c r="B8" s="143" t="s">
        <v>172</v>
      </c>
      <c r="C8" s="144" t="s">
        <v>173</v>
      </c>
      <c r="D8" s="145" t="s">
        <v>174</v>
      </c>
      <c r="E8" s="146" t="s">
        <v>175</v>
      </c>
      <c r="F8" s="146" t="s">
        <v>175</v>
      </c>
      <c r="G8" s="147" t="s">
        <v>175</v>
      </c>
      <c r="H8" s="147" t="s">
        <v>176</v>
      </c>
      <c r="I8" s="146"/>
      <c r="J8" s="148"/>
      <c r="K8" s="148"/>
      <c r="L8" s="148"/>
      <c r="M8" s="148" t="s">
        <v>65</v>
      </c>
      <c r="N8" s="148"/>
      <c r="O8" s="148" t="s">
        <v>65</v>
      </c>
      <c r="P8" s="149"/>
      <c r="Q8" s="150"/>
      <c r="R8" s="151"/>
      <c r="S8" s="151"/>
      <c r="T8" s="152" t="s">
        <v>65</v>
      </c>
      <c r="U8" s="151"/>
      <c r="V8" s="151"/>
      <c r="W8" s="153"/>
      <c r="X8" s="154"/>
      <c r="Y8" s="155"/>
      <c r="Z8" s="155"/>
      <c r="AA8" s="155"/>
      <c r="AB8" s="155"/>
      <c r="AC8" s="155"/>
      <c r="AD8" s="156"/>
      <c r="AE8" s="157"/>
      <c r="AF8" s="158"/>
      <c r="AG8" s="158"/>
      <c r="AH8" s="158"/>
      <c r="AI8" s="158"/>
      <c r="AJ8" s="158"/>
      <c r="AK8" s="159"/>
    </row>
    <row r="9" ht="73.5" customHeight="1">
      <c r="A9" s="142"/>
      <c r="B9" s="143" t="s">
        <v>177</v>
      </c>
      <c r="C9" s="144" t="s">
        <v>178</v>
      </c>
      <c r="D9" s="145" t="s">
        <v>179</v>
      </c>
      <c r="E9" s="146" t="s">
        <v>175</v>
      </c>
      <c r="F9" s="147" t="s">
        <v>176</v>
      </c>
      <c r="G9" s="146" t="s">
        <v>175</v>
      </c>
      <c r="H9" s="147" t="s">
        <v>175</v>
      </c>
      <c r="I9" s="146"/>
      <c r="J9" s="160"/>
      <c r="K9" s="148"/>
      <c r="L9" s="148"/>
      <c r="M9" s="160" t="s">
        <v>180</v>
      </c>
      <c r="N9" s="148"/>
      <c r="O9" s="148" t="s">
        <v>65</v>
      </c>
      <c r="P9" s="149"/>
      <c r="Q9" s="150" t="s">
        <v>181</v>
      </c>
      <c r="R9" s="161">
        <v>0.153</v>
      </c>
      <c r="S9" s="161">
        <v>0.125</v>
      </c>
      <c r="T9" s="152" t="s">
        <v>182</v>
      </c>
      <c r="U9" s="152" t="s">
        <v>183</v>
      </c>
      <c r="V9" s="151"/>
      <c r="W9" s="153"/>
      <c r="X9" s="154"/>
      <c r="Y9" s="155"/>
      <c r="Z9" s="155"/>
      <c r="AA9" s="155"/>
      <c r="AB9" s="155"/>
      <c r="AC9" s="155"/>
      <c r="AD9" s="156"/>
      <c r="AE9" s="157"/>
      <c r="AF9" s="158"/>
      <c r="AG9" s="158"/>
      <c r="AH9" s="158"/>
      <c r="AI9" s="158"/>
      <c r="AJ9" s="158"/>
      <c r="AK9" s="159"/>
    </row>
    <row r="10" ht="73.5" customHeight="1">
      <c r="A10" s="142"/>
      <c r="B10" s="143" t="s">
        <v>184</v>
      </c>
      <c r="C10" s="144" t="s">
        <v>185</v>
      </c>
      <c r="D10" s="145" t="s">
        <v>186</v>
      </c>
      <c r="E10" s="146" t="s">
        <v>176</v>
      </c>
      <c r="F10" s="146" t="s">
        <v>175</v>
      </c>
      <c r="G10" s="146" t="s">
        <v>176</v>
      </c>
      <c r="H10" s="146" t="s">
        <v>175</v>
      </c>
      <c r="I10" s="146">
        <v>3.0</v>
      </c>
      <c r="J10" s="160" t="s">
        <v>187</v>
      </c>
      <c r="K10" s="148">
        <v>3.0</v>
      </c>
      <c r="L10" s="148">
        <v>2.14</v>
      </c>
      <c r="M10" s="148" t="s">
        <v>188</v>
      </c>
      <c r="N10" s="148"/>
      <c r="O10" s="148" t="s">
        <v>182</v>
      </c>
      <c r="P10" s="149" t="s">
        <v>189</v>
      </c>
      <c r="Q10" s="162"/>
      <c r="R10" s="152">
        <v>3.0</v>
      </c>
      <c r="S10" s="152">
        <v>3.3</v>
      </c>
      <c r="T10" s="152" t="s">
        <v>180</v>
      </c>
      <c r="U10" s="151"/>
      <c r="V10" s="151"/>
      <c r="W10" s="153"/>
      <c r="X10" s="154"/>
      <c r="Y10" s="155"/>
      <c r="Z10" s="155"/>
      <c r="AA10" s="155"/>
      <c r="AB10" s="155"/>
      <c r="AC10" s="155"/>
      <c r="AD10" s="156"/>
      <c r="AE10" s="157"/>
      <c r="AF10" s="158"/>
      <c r="AG10" s="158"/>
      <c r="AH10" s="158"/>
      <c r="AI10" s="158"/>
      <c r="AJ10" s="158"/>
      <c r="AK10" s="159"/>
    </row>
    <row r="11" ht="73.5" customHeight="1">
      <c r="A11" s="142"/>
      <c r="B11" s="143" t="s">
        <v>190</v>
      </c>
      <c r="C11" s="144"/>
      <c r="D11" s="144"/>
      <c r="E11" s="144"/>
      <c r="F11" s="144"/>
      <c r="G11" s="144"/>
      <c r="H11" s="144"/>
      <c r="I11" s="146"/>
      <c r="J11" s="148"/>
      <c r="K11" s="148"/>
      <c r="L11" s="148"/>
      <c r="M11" s="148"/>
      <c r="N11" s="148"/>
      <c r="O11" s="148"/>
      <c r="P11" s="149"/>
      <c r="Q11" s="150"/>
      <c r="R11" s="151"/>
      <c r="S11" s="151"/>
      <c r="T11" s="151"/>
      <c r="U11" s="151"/>
      <c r="V11" s="151"/>
      <c r="W11" s="153"/>
      <c r="X11" s="154"/>
      <c r="Y11" s="155"/>
      <c r="Z11" s="155"/>
      <c r="AA11" s="155"/>
      <c r="AB11" s="155"/>
      <c r="AC11" s="155"/>
      <c r="AD11" s="156"/>
      <c r="AE11" s="157"/>
      <c r="AF11" s="158"/>
      <c r="AG11" s="158"/>
      <c r="AH11" s="158"/>
      <c r="AI11" s="158"/>
      <c r="AJ11" s="158"/>
      <c r="AK11" s="159"/>
    </row>
    <row r="12" ht="73.5" customHeight="1">
      <c r="A12" s="142"/>
      <c r="B12" s="143" t="s">
        <v>191</v>
      </c>
      <c r="C12" s="144"/>
      <c r="D12" s="144"/>
      <c r="E12" s="144"/>
      <c r="F12" s="144"/>
      <c r="G12" s="144"/>
      <c r="H12" s="144"/>
      <c r="I12" s="146"/>
      <c r="J12" s="148"/>
      <c r="K12" s="148"/>
      <c r="L12" s="148"/>
      <c r="M12" s="148"/>
      <c r="N12" s="148"/>
      <c r="O12" s="148"/>
      <c r="P12" s="149"/>
      <c r="Q12" s="150"/>
      <c r="R12" s="151"/>
      <c r="S12" s="151"/>
      <c r="T12" s="151"/>
      <c r="U12" s="151"/>
      <c r="V12" s="151"/>
      <c r="W12" s="153"/>
      <c r="X12" s="154"/>
      <c r="Y12" s="155"/>
      <c r="Z12" s="155"/>
      <c r="AA12" s="155"/>
      <c r="AB12" s="155"/>
      <c r="AC12" s="155"/>
      <c r="AD12" s="156"/>
      <c r="AE12" s="157"/>
      <c r="AF12" s="158"/>
      <c r="AG12" s="158"/>
      <c r="AH12" s="158"/>
      <c r="AI12" s="158"/>
      <c r="AJ12" s="158"/>
      <c r="AK12" s="159"/>
    </row>
    <row r="13" ht="73.5" customHeight="1">
      <c r="A13" s="142"/>
      <c r="B13" s="143" t="s">
        <v>192</v>
      </c>
      <c r="C13" s="144"/>
      <c r="D13" s="144"/>
      <c r="E13" s="144"/>
      <c r="F13" s="144"/>
      <c r="G13" s="144"/>
      <c r="H13" s="144"/>
      <c r="I13" s="146"/>
      <c r="J13" s="148"/>
      <c r="K13" s="148"/>
      <c r="L13" s="148"/>
      <c r="M13" s="148"/>
      <c r="N13" s="148"/>
      <c r="O13" s="148"/>
      <c r="P13" s="149"/>
      <c r="Q13" s="150"/>
      <c r="R13" s="151"/>
      <c r="S13" s="151"/>
      <c r="T13" s="151"/>
      <c r="U13" s="151"/>
      <c r="V13" s="151"/>
      <c r="W13" s="153"/>
      <c r="X13" s="154"/>
      <c r="Y13" s="155"/>
      <c r="Z13" s="155"/>
      <c r="AA13" s="155"/>
      <c r="AB13" s="155"/>
      <c r="AC13" s="155"/>
      <c r="AD13" s="156"/>
      <c r="AE13" s="157"/>
      <c r="AF13" s="158"/>
      <c r="AG13" s="158"/>
      <c r="AH13" s="158"/>
      <c r="AI13" s="158"/>
      <c r="AJ13" s="158"/>
      <c r="AK13" s="159"/>
    </row>
    <row r="14" ht="73.5" customHeight="1">
      <c r="A14" s="142"/>
      <c r="B14" s="143" t="s">
        <v>193</v>
      </c>
      <c r="C14" s="144"/>
      <c r="D14" s="144"/>
      <c r="E14" s="144"/>
      <c r="F14" s="144"/>
      <c r="G14" s="144"/>
      <c r="H14" s="144"/>
      <c r="I14" s="146"/>
      <c r="J14" s="148"/>
      <c r="K14" s="148"/>
      <c r="L14" s="148"/>
      <c r="M14" s="148"/>
      <c r="N14" s="148"/>
      <c r="O14" s="148"/>
      <c r="P14" s="149"/>
      <c r="Q14" s="150"/>
      <c r="R14" s="151"/>
      <c r="S14" s="151"/>
      <c r="T14" s="151"/>
      <c r="U14" s="151"/>
      <c r="V14" s="151"/>
      <c r="W14" s="153"/>
      <c r="X14" s="154"/>
      <c r="Y14" s="155"/>
      <c r="Z14" s="155"/>
      <c r="AA14" s="155"/>
      <c r="AB14" s="155"/>
      <c r="AC14" s="155"/>
      <c r="AD14" s="156"/>
      <c r="AE14" s="157"/>
      <c r="AF14" s="158"/>
      <c r="AG14" s="158"/>
      <c r="AH14" s="158"/>
      <c r="AI14" s="158"/>
      <c r="AJ14" s="158"/>
      <c r="AK14" s="159"/>
    </row>
    <row r="15" ht="73.5" customHeight="1">
      <c r="A15" s="142"/>
      <c r="B15" s="143" t="s">
        <v>194</v>
      </c>
      <c r="C15" s="144"/>
      <c r="D15" s="144"/>
      <c r="E15" s="144"/>
      <c r="F15" s="144"/>
      <c r="G15" s="144"/>
      <c r="H15" s="144"/>
      <c r="I15" s="146"/>
      <c r="J15" s="148"/>
      <c r="K15" s="148"/>
      <c r="L15" s="148"/>
      <c r="M15" s="148"/>
      <c r="N15" s="148"/>
      <c r="O15" s="148"/>
      <c r="P15" s="149"/>
      <c r="Q15" s="150"/>
      <c r="R15" s="151"/>
      <c r="S15" s="151"/>
      <c r="T15" s="151"/>
      <c r="U15" s="151"/>
      <c r="V15" s="151"/>
      <c r="W15" s="153"/>
      <c r="X15" s="154"/>
      <c r="Y15" s="155"/>
      <c r="Z15" s="155"/>
      <c r="AA15" s="155"/>
      <c r="AB15" s="155"/>
      <c r="AC15" s="155"/>
      <c r="AD15" s="156"/>
      <c r="AE15" s="157"/>
      <c r="AF15" s="158"/>
      <c r="AG15" s="158"/>
      <c r="AH15" s="158"/>
      <c r="AI15" s="158"/>
      <c r="AJ15" s="158"/>
      <c r="AK15" s="159"/>
    </row>
    <row r="16" ht="73.5" customHeight="1">
      <c r="A16" s="142"/>
      <c r="B16" s="143" t="s">
        <v>195</v>
      </c>
      <c r="C16" s="144"/>
      <c r="D16" s="144"/>
      <c r="E16" s="144"/>
      <c r="F16" s="144"/>
      <c r="G16" s="144"/>
      <c r="H16" s="144"/>
      <c r="I16" s="146"/>
      <c r="J16" s="148"/>
      <c r="K16" s="148"/>
      <c r="L16" s="148"/>
      <c r="M16" s="148"/>
      <c r="N16" s="148"/>
      <c r="O16" s="148"/>
      <c r="P16" s="149"/>
      <c r="Q16" s="163"/>
      <c r="R16" s="164"/>
      <c r="S16" s="164"/>
      <c r="T16" s="164"/>
      <c r="U16" s="164"/>
      <c r="V16" s="164"/>
      <c r="W16" s="165"/>
      <c r="X16" s="154"/>
      <c r="Y16" s="155"/>
      <c r="Z16" s="155"/>
      <c r="AA16" s="155"/>
      <c r="AB16" s="155"/>
      <c r="AC16" s="155"/>
      <c r="AD16" s="156"/>
      <c r="AE16" s="166"/>
      <c r="AF16" s="167"/>
      <c r="AG16" s="167"/>
      <c r="AH16" s="167"/>
      <c r="AI16" s="167"/>
      <c r="AJ16" s="167"/>
      <c r="AK16" s="168"/>
    </row>
    <row r="17" ht="14.25" customHeight="1">
      <c r="A17" s="15"/>
      <c r="B17" s="15"/>
      <c r="C17" s="169"/>
      <c r="D17" s="169"/>
      <c r="E17" s="169"/>
      <c r="F17" s="169"/>
      <c r="G17" s="169"/>
      <c r="H17" s="169"/>
      <c r="I17" s="169"/>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ht="14.25" customHeight="1">
      <c r="A18" s="15"/>
      <c r="B18" s="15"/>
      <c r="C18" s="169"/>
      <c r="D18" s="169"/>
      <c r="E18" s="169"/>
      <c r="F18" s="169"/>
      <c r="G18" s="169"/>
      <c r="H18" s="169"/>
      <c r="I18" s="169"/>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ht="14.25" customHeight="1">
      <c r="A19" s="15"/>
      <c r="B19" s="15"/>
      <c r="C19" s="169"/>
      <c r="D19" s="169"/>
      <c r="E19" s="169"/>
      <c r="F19" s="169"/>
      <c r="G19" s="169"/>
      <c r="H19" s="169"/>
      <c r="I19" s="169"/>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ht="14.25" customHeight="1">
      <c r="A20" s="15"/>
      <c r="B20" s="15"/>
      <c r="C20" s="169"/>
      <c r="D20" s="169"/>
      <c r="E20" s="169"/>
      <c r="F20" s="169"/>
      <c r="G20" s="169"/>
      <c r="H20" s="169"/>
      <c r="I20" s="169"/>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ht="14.25" customHeight="1">
      <c r="A21" s="15"/>
      <c r="B21" s="15"/>
      <c r="C21" s="169"/>
      <c r="D21" s="169"/>
      <c r="E21" s="169"/>
      <c r="F21" s="169"/>
      <c r="G21" s="169"/>
      <c r="H21" s="169"/>
      <c r="I21" s="169"/>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ht="14.25" customHeight="1">
      <c r="A22" s="15"/>
      <c r="B22" s="15"/>
      <c r="C22" s="169"/>
      <c r="D22" s="169"/>
      <c r="E22" s="169"/>
      <c r="F22" s="169"/>
      <c r="G22" s="169"/>
      <c r="H22" s="169"/>
      <c r="I22" s="169"/>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ht="14.25" customHeight="1">
      <c r="A23" s="15"/>
      <c r="B23" s="15"/>
      <c r="C23" s="169"/>
      <c r="D23" s="169"/>
      <c r="E23" s="169"/>
      <c r="F23" s="169"/>
      <c r="G23" s="169"/>
      <c r="H23" s="169"/>
      <c r="I23" s="169"/>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ht="14.25" customHeight="1">
      <c r="A24" s="15"/>
      <c r="B24" s="15"/>
      <c r="C24" s="169"/>
      <c r="D24" s="169"/>
      <c r="E24" s="169"/>
      <c r="F24" s="169"/>
      <c r="G24" s="169"/>
      <c r="H24" s="169"/>
      <c r="I24" s="169"/>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ht="14.25" customHeight="1">
      <c r="A25" s="15"/>
      <c r="B25" s="15"/>
      <c r="C25" s="169"/>
      <c r="D25" s="169"/>
      <c r="E25" s="169"/>
      <c r="F25" s="169"/>
      <c r="G25" s="169"/>
      <c r="H25" s="169"/>
      <c r="I25" s="169"/>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ht="14.25" customHeight="1">
      <c r="A26" s="15"/>
      <c r="B26" s="15"/>
      <c r="C26" s="169"/>
      <c r="D26" s="169"/>
      <c r="E26" s="169"/>
      <c r="F26" s="169"/>
      <c r="G26" s="169"/>
      <c r="H26" s="169"/>
      <c r="I26" s="169"/>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ht="14.25" customHeight="1">
      <c r="A27" s="15"/>
      <c r="B27" s="15"/>
      <c r="C27" s="169"/>
      <c r="D27" s="169"/>
      <c r="E27" s="169"/>
      <c r="F27" s="169"/>
      <c r="G27" s="169"/>
      <c r="H27" s="169"/>
      <c r="I27" s="169"/>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ht="14.25" customHeight="1">
      <c r="A28" s="15"/>
      <c r="B28" s="15"/>
      <c r="C28" s="169"/>
      <c r="D28" s="169"/>
      <c r="E28" s="169"/>
      <c r="F28" s="169"/>
      <c r="G28" s="169"/>
      <c r="H28" s="169"/>
      <c r="I28" s="169"/>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ht="14.25" customHeight="1">
      <c r="A29" s="15"/>
      <c r="B29" s="15"/>
      <c r="C29" s="169"/>
      <c r="D29" s="169"/>
      <c r="E29" s="169"/>
      <c r="F29" s="169"/>
      <c r="G29" s="169"/>
      <c r="H29" s="169"/>
      <c r="I29" s="169"/>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ht="14.25" customHeight="1">
      <c r="A30" s="15"/>
      <c r="B30" s="15"/>
      <c r="C30" s="169"/>
      <c r="D30" s="169"/>
      <c r="E30" s="169"/>
      <c r="F30" s="169"/>
      <c r="G30" s="169"/>
      <c r="H30" s="169"/>
      <c r="I30" s="169"/>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ht="14.25" customHeight="1">
      <c r="A31" s="15"/>
      <c r="B31" s="15"/>
      <c r="C31" s="169"/>
      <c r="D31" s="169"/>
      <c r="E31" s="169"/>
      <c r="F31" s="169"/>
      <c r="G31" s="169"/>
      <c r="H31" s="169"/>
      <c r="I31" s="169"/>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ht="14.25" customHeight="1">
      <c r="A32" s="15"/>
      <c r="B32" s="15"/>
      <c r="C32" s="169"/>
      <c r="D32" s="169"/>
      <c r="E32" s="169"/>
      <c r="F32" s="169"/>
      <c r="G32" s="169"/>
      <c r="H32" s="169"/>
      <c r="I32" s="169"/>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ht="14.25" customHeight="1">
      <c r="A33" s="15"/>
      <c r="B33" s="15"/>
      <c r="C33" s="169"/>
      <c r="D33" s="169"/>
      <c r="E33" s="169"/>
      <c r="F33" s="169"/>
      <c r="G33" s="169"/>
      <c r="H33" s="169"/>
      <c r="I33" s="16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ht="14.25" customHeight="1">
      <c r="A34" s="15"/>
      <c r="B34" s="15"/>
      <c r="C34" s="169"/>
      <c r="D34" s="169"/>
      <c r="E34" s="169"/>
      <c r="F34" s="169"/>
      <c r="G34" s="169"/>
      <c r="H34" s="169"/>
      <c r="I34" s="16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ht="14.25" customHeight="1">
      <c r="A35" s="15"/>
      <c r="B35" s="15"/>
      <c r="C35" s="169"/>
      <c r="D35" s="169"/>
      <c r="E35" s="169"/>
      <c r="F35" s="169"/>
      <c r="G35" s="169"/>
      <c r="H35" s="169"/>
      <c r="I35" s="16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ht="14.25" customHeight="1">
      <c r="A36" s="15"/>
      <c r="B36" s="15"/>
      <c r="C36" s="169"/>
      <c r="D36" s="169"/>
      <c r="E36" s="169"/>
      <c r="F36" s="169"/>
      <c r="G36" s="169"/>
      <c r="H36" s="169"/>
      <c r="I36" s="16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ht="14.25" customHeight="1">
      <c r="A37" s="15"/>
      <c r="B37" s="15"/>
      <c r="C37" s="169"/>
      <c r="D37" s="169"/>
      <c r="E37" s="169"/>
      <c r="F37" s="169"/>
      <c r="G37" s="169"/>
      <c r="H37" s="169"/>
      <c r="I37" s="16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ht="14.25" customHeight="1">
      <c r="A38" s="15"/>
      <c r="B38" s="15"/>
      <c r="C38" s="169"/>
      <c r="D38" s="169"/>
      <c r="E38" s="169"/>
      <c r="F38" s="169"/>
      <c r="G38" s="169"/>
      <c r="H38" s="169"/>
      <c r="I38" s="16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ht="14.25" customHeight="1">
      <c r="A39" s="15"/>
      <c r="B39" s="15"/>
      <c r="C39" s="169"/>
      <c r="D39" s="169"/>
      <c r="E39" s="169"/>
      <c r="F39" s="169"/>
      <c r="G39" s="169"/>
      <c r="H39" s="169"/>
      <c r="I39" s="16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ht="14.25" customHeight="1">
      <c r="A40" s="15"/>
      <c r="B40" s="15"/>
      <c r="C40" s="169"/>
      <c r="D40" s="169"/>
      <c r="E40" s="169"/>
      <c r="F40" s="169"/>
      <c r="G40" s="169"/>
      <c r="H40" s="169"/>
      <c r="I40" s="16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ht="14.25" customHeight="1">
      <c r="A41" s="15"/>
      <c r="B41" s="15"/>
      <c r="C41" s="169"/>
      <c r="D41" s="169"/>
      <c r="E41" s="169"/>
      <c r="F41" s="169"/>
      <c r="G41" s="169"/>
      <c r="H41" s="169"/>
      <c r="I41" s="16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ht="14.25" customHeight="1">
      <c r="A42" s="15"/>
      <c r="B42" s="15"/>
      <c r="C42" s="169"/>
      <c r="D42" s="169"/>
      <c r="E42" s="169"/>
      <c r="F42" s="169"/>
      <c r="G42" s="169"/>
      <c r="H42" s="169"/>
      <c r="I42" s="16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ht="14.25" customHeight="1">
      <c r="A43" s="15"/>
      <c r="B43" s="15"/>
      <c r="C43" s="169"/>
      <c r="D43" s="169"/>
      <c r="E43" s="169"/>
      <c r="F43" s="169"/>
      <c r="G43" s="169"/>
      <c r="H43" s="169"/>
      <c r="I43" s="16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ht="14.25" customHeight="1">
      <c r="A44" s="15"/>
      <c r="B44" s="15"/>
      <c r="C44" s="169"/>
      <c r="D44" s="169"/>
      <c r="E44" s="169"/>
      <c r="F44" s="169"/>
      <c r="G44" s="169"/>
      <c r="H44" s="169"/>
      <c r="I44" s="16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ht="14.25" customHeight="1">
      <c r="A45" s="15"/>
      <c r="B45" s="15"/>
      <c r="C45" s="169"/>
      <c r="D45" s="169"/>
      <c r="E45" s="169"/>
      <c r="F45" s="169"/>
      <c r="G45" s="169"/>
      <c r="H45" s="169"/>
      <c r="I45" s="16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ht="14.25" customHeight="1">
      <c r="A46" s="15"/>
      <c r="B46" s="15"/>
      <c r="C46" s="169"/>
      <c r="D46" s="169"/>
      <c r="E46" s="169"/>
      <c r="F46" s="169"/>
      <c r="G46" s="169"/>
      <c r="H46" s="169"/>
      <c r="I46" s="16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ht="14.25" customHeight="1">
      <c r="A47" s="15"/>
      <c r="B47" s="15"/>
      <c r="C47" s="169"/>
      <c r="D47" s="169"/>
      <c r="E47" s="169"/>
      <c r="F47" s="169"/>
      <c r="G47" s="169"/>
      <c r="H47" s="169"/>
      <c r="I47" s="16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ht="14.25" customHeight="1">
      <c r="A48" s="15"/>
      <c r="B48" s="15"/>
      <c r="C48" s="169"/>
      <c r="D48" s="169"/>
      <c r="E48" s="169"/>
      <c r="F48" s="169"/>
      <c r="G48" s="169"/>
      <c r="H48" s="169"/>
      <c r="I48" s="16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ht="14.25" customHeight="1">
      <c r="A49" s="15"/>
      <c r="B49" s="15"/>
      <c r="C49" s="169"/>
      <c r="D49" s="169"/>
      <c r="E49" s="169"/>
      <c r="F49" s="169"/>
      <c r="G49" s="169"/>
      <c r="H49" s="169"/>
      <c r="I49" s="16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ht="14.25" customHeight="1">
      <c r="A50" s="15"/>
      <c r="B50" s="15"/>
      <c r="C50" s="169"/>
      <c r="D50" s="169"/>
      <c r="E50" s="169"/>
      <c r="F50" s="169"/>
      <c r="G50" s="169"/>
      <c r="H50" s="169"/>
      <c r="I50" s="16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ht="14.25" customHeight="1">
      <c r="A51" s="15"/>
      <c r="B51" s="15"/>
      <c r="C51" s="169"/>
      <c r="D51" s="169"/>
      <c r="E51" s="169"/>
      <c r="F51" s="169"/>
      <c r="G51" s="169"/>
      <c r="H51" s="169"/>
      <c r="I51" s="169"/>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ht="14.25" customHeight="1">
      <c r="A52" s="15"/>
      <c r="B52" s="15"/>
      <c r="C52" s="169"/>
      <c r="D52" s="169"/>
      <c r="E52" s="169"/>
      <c r="F52" s="169"/>
      <c r="G52" s="169"/>
      <c r="H52" s="169"/>
      <c r="I52" s="169"/>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ht="14.25" customHeight="1">
      <c r="A53" s="15"/>
      <c r="B53" s="15"/>
      <c r="C53" s="169"/>
      <c r="D53" s="169"/>
      <c r="E53" s="169"/>
      <c r="F53" s="169"/>
      <c r="G53" s="169"/>
      <c r="H53" s="169"/>
      <c r="I53" s="169"/>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ht="14.25" customHeight="1">
      <c r="A54" s="15"/>
      <c r="B54" s="15"/>
      <c r="C54" s="169"/>
      <c r="D54" s="169"/>
      <c r="E54" s="169"/>
      <c r="F54" s="169"/>
      <c r="G54" s="169"/>
      <c r="H54" s="169"/>
      <c r="I54" s="169"/>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ht="14.25" customHeight="1">
      <c r="A55" s="15"/>
      <c r="B55" s="15"/>
      <c r="C55" s="169"/>
      <c r="D55" s="169"/>
      <c r="E55" s="169"/>
      <c r="F55" s="169"/>
      <c r="G55" s="169"/>
      <c r="H55" s="169"/>
      <c r="I55" s="169"/>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ht="14.25" customHeight="1">
      <c r="A56" s="15"/>
      <c r="B56" s="15"/>
      <c r="C56" s="169"/>
      <c r="D56" s="169"/>
      <c r="E56" s="169"/>
      <c r="F56" s="169"/>
      <c r="G56" s="169"/>
      <c r="H56" s="169"/>
      <c r="I56" s="169"/>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ht="14.25" customHeight="1">
      <c r="A57" s="15"/>
      <c r="B57" s="15"/>
      <c r="C57" s="169"/>
      <c r="D57" s="169"/>
      <c r="E57" s="169"/>
      <c r="F57" s="169"/>
      <c r="G57" s="169"/>
      <c r="H57" s="169"/>
      <c r="I57" s="169"/>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ht="14.25" customHeight="1">
      <c r="A58" s="15"/>
      <c r="B58" s="15"/>
      <c r="C58" s="169"/>
      <c r="D58" s="169"/>
      <c r="E58" s="169"/>
      <c r="F58" s="169"/>
      <c r="G58" s="169"/>
      <c r="H58" s="169"/>
      <c r="I58" s="169"/>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ht="14.25" customHeight="1">
      <c r="A59" s="15"/>
      <c r="B59" s="15"/>
      <c r="C59" s="169"/>
      <c r="D59" s="169"/>
      <c r="E59" s="169"/>
      <c r="F59" s="169"/>
      <c r="G59" s="169"/>
      <c r="H59" s="169"/>
      <c r="I59" s="169"/>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ht="14.25" customHeight="1">
      <c r="A60" s="15"/>
      <c r="B60" s="15"/>
      <c r="C60" s="169"/>
      <c r="D60" s="169"/>
      <c r="E60" s="169"/>
      <c r="F60" s="169"/>
      <c r="G60" s="169"/>
      <c r="H60" s="169"/>
      <c r="I60" s="169"/>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ht="14.25" customHeight="1">
      <c r="A61" s="15"/>
      <c r="B61" s="15"/>
      <c r="C61" s="169"/>
      <c r="D61" s="169"/>
      <c r="E61" s="169"/>
      <c r="F61" s="169"/>
      <c r="G61" s="169"/>
      <c r="H61" s="169"/>
      <c r="I61" s="169"/>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ht="14.25" customHeight="1">
      <c r="A62" s="15"/>
      <c r="B62" s="15"/>
      <c r="C62" s="169"/>
      <c r="D62" s="169"/>
      <c r="E62" s="169"/>
      <c r="F62" s="169"/>
      <c r="G62" s="169"/>
      <c r="H62" s="169"/>
      <c r="I62" s="169"/>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ht="14.25" customHeight="1">
      <c r="A63" s="15"/>
      <c r="B63" s="15"/>
      <c r="C63" s="169"/>
      <c r="D63" s="169"/>
      <c r="E63" s="169"/>
      <c r="F63" s="169"/>
      <c r="G63" s="169"/>
      <c r="H63" s="169"/>
      <c r="I63" s="169"/>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ht="14.25" customHeight="1">
      <c r="A64" s="15"/>
      <c r="B64" s="15"/>
      <c r="C64" s="169"/>
      <c r="D64" s="169"/>
      <c r="E64" s="169"/>
      <c r="F64" s="169"/>
      <c r="G64" s="169"/>
      <c r="H64" s="169"/>
      <c r="I64" s="169"/>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ht="14.25" customHeight="1">
      <c r="A65" s="15"/>
      <c r="B65" s="15"/>
      <c r="C65" s="169"/>
      <c r="D65" s="169"/>
      <c r="E65" s="169"/>
      <c r="F65" s="169"/>
      <c r="G65" s="169"/>
      <c r="H65" s="169"/>
      <c r="I65" s="169"/>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ht="14.25" customHeight="1">
      <c r="A66" s="15"/>
      <c r="B66" s="15"/>
      <c r="C66" s="169"/>
      <c r="D66" s="169"/>
      <c r="E66" s="169"/>
      <c r="F66" s="169"/>
      <c r="G66" s="169"/>
      <c r="H66" s="169"/>
      <c r="I66" s="169"/>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ht="14.25" customHeight="1">
      <c r="A67" s="15"/>
      <c r="B67" s="15"/>
      <c r="C67" s="169"/>
      <c r="D67" s="169"/>
      <c r="E67" s="169"/>
      <c r="F67" s="169"/>
      <c r="G67" s="169"/>
      <c r="H67" s="169"/>
      <c r="I67" s="169"/>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ht="14.25" customHeight="1">
      <c r="A68" s="15"/>
      <c r="B68" s="15"/>
      <c r="C68" s="169"/>
      <c r="D68" s="169"/>
      <c r="E68" s="169"/>
      <c r="F68" s="169"/>
      <c r="G68" s="169"/>
      <c r="H68" s="169"/>
      <c r="I68" s="169"/>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ht="14.25" customHeight="1">
      <c r="A69" s="15"/>
      <c r="B69" s="15"/>
      <c r="C69" s="169"/>
      <c r="D69" s="169"/>
      <c r="E69" s="169"/>
      <c r="F69" s="169"/>
      <c r="G69" s="169"/>
      <c r="H69" s="169"/>
      <c r="I69" s="169"/>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ht="14.25" customHeight="1">
      <c r="A70" s="15"/>
      <c r="B70" s="15"/>
      <c r="C70" s="169"/>
      <c r="D70" s="169"/>
      <c r="E70" s="169"/>
      <c r="F70" s="169"/>
      <c r="G70" s="169"/>
      <c r="H70" s="169"/>
      <c r="I70" s="169"/>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ht="14.25" customHeight="1">
      <c r="A71" s="15"/>
      <c r="B71" s="15"/>
      <c r="C71" s="169"/>
      <c r="D71" s="169"/>
      <c r="E71" s="169"/>
      <c r="F71" s="169"/>
      <c r="G71" s="169"/>
      <c r="H71" s="169"/>
      <c r="I71" s="169"/>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ht="14.25" customHeight="1">
      <c r="A72" s="15"/>
      <c r="B72" s="15"/>
      <c r="C72" s="169"/>
      <c r="D72" s="169"/>
      <c r="E72" s="169"/>
      <c r="F72" s="169"/>
      <c r="G72" s="169"/>
      <c r="H72" s="169"/>
      <c r="I72" s="169"/>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ht="14.25" customHeight="1">
      <c r="A73" s="15"/>
      <c r="B73" s="15"/>
      <c r="C73" s="169"/>
      <c r="D73" s="169"/>
      <c r="E73" s="169"/>
      <c r="F73" s="169"/>
      <c r="G73" s="169"/>
      <c r="H73" s="169"/>
      <c r="I73" s="169"/>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ht="14.25" customHeight="1">
      <c r="A74" s="15"/>
      <c r="B74" s="15"/>
      <c r="C74" s="169"/>
      <c r="D74" s="169"/>
      <c r="E74" s="169"/>
      <c r="F74" s="169"/>
      <c r="G74" s="169"/>
      <c r="H74" s="169"/>
      <c r="I74" s="169"/>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ht="14.25" customHeight="1">
      <c r="A75" s="15"/>
      <c r="B75" s="15"/>
      <c r="C75" s="169"/>
      <c r="D75" s="169"/>
      <c r="E75" s="169"/>
      <c r="F75" s="169"/>
      <c r="G75" s="169"/>
      <c r="H75" s="169"/>
      <c r="I75" s="169"/>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ht="14.25" customHeight="1">
      <c r="A76" s="15"/>
      <c r="B76" s="15"/>
      <c r="C76" s="169"/>
      <c r="D76" s="169"/>
      <c r="E76" s="169"/>
      <c r="F76" s="169"/>
      <c r="G76" s="169"/>
      <c r="H76" s="169"/>
      <c r="I76" s="169"/>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ht="14.25" customHeight="1">
      <c r="A77" s="15"/>
      <c r="B77" s="15"/>
      <c r="C77" s="169"/>
      <c r="D77" s="169"/>
      <c r="E77" s="169"/>
      <c r="F77" s="169"/>
      <c r="G77" s="169"/>
      <c r="H77" s="169"/>
      <c r="I77" s="169"/>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ht="14.25" customHeight="1">
      <c r="A78" s="15"/>
      <c r="B78" s="15"/>
      <c r="C78" s="169"/>
      <c r="D78" s="169"/>
      <c r="E78" s="169"/>
      <c r="F78" s="169"/>
      <c r="G78" s="169"/>
      <c r="H78" s="169"/>
      <c r="I78" s="169"/>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ht="14.25" customHeight="1">
      <c r="A79" s="15"/>
      <c r="B79" s="15"/>
      <c r="C79" s="169"/>
      <c r="D79" s="169"/>
      <c r="E79" s="169"/>
      <c r="F79" s="169"/>
      <c r="G79" s="169"/>
      <c r="H79" s="169"/>
      <c r="I79" s="169"/>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ht="14.25" customHeight="1">
      <c r="A80" s="15"/>
      <c r="B80" s="15"/>
      <c r="C80" s="169"/>
      <c r="D80" s="169"/>
      <c r="E80" s="169"/>
      <c r="F80" s="169"/>
      <c r="G80" s="169"/>
      <c r="H80" s="169"/>
      <c r="I80" s="169"/>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ht="14.25" customHeight="1">
      <c r="A81" s="15"/>
      <c r="B81" s="15"/>
      <c r="C81" s="169"/>
      <c r="D81" s="169"/>
      <c r="E81" s="169"/>
      <c r="F81" s="169"/>
      <c r="G81" s="169"/>
      <c r="H81" s="169"/>
      <c r="I81" s="169"/>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ht="14.25" customHeight="1">
      <c r="A82" s="15"/>
      <c r="B82" s="15"/>
      <c r="C82" s="169"/>
      <c r="D82" s="169"/>
      <c r="E82" s="169"/>
      <c r="F82" s="169"/>
      <c r="G82" s="169"/>
      <c r="H82" s="169"/>
      <c r="I82" s="169"/>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row>
    <row r="83" ht="14.25" customHeight="1">
      <c r="A83" s="15"/>
      <c r="B83" s="15"/>
      <c r="C83" s="169"/>
      <c r="D83" s="169"/>
      <c r="E83" s="169"/>
      <c r="F83" s="169"/>
      <c r="G83" s="169"/>
      <c r="H83" s="169"/>
      <c r="I83" s="169"/>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ht="14.25" customHeight="1">
      <c r="A84" s="15"/>
      <c r="B84" s="15"/>
      <c r="C84" s="169"/>
      <c r="D84" s="169"/>
      <c r="E84" s="169"/>
      <c r="F84" s="169"/>
      <c r="G84" s="169"/>
      <c r="H84" s="169"/>
      <c r="I84" s="169"/>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ht="14.25" customHeight="1">
      <c r="A85" s="15"/>
      <c r="B85" s="15"/>
      <c r="C85" s="169"/>
      <c r="D85" s="169"/>
      <c r="E85" s="169"/>
      <c r="F85" s="169"/>
      <c r="G85" s="169"/>
      <c r="H85" s="169"/>
      <c r="I85" s="169"/>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ht="14.25" customHeight="1">
      <c r="A86" s="15"/>
      <c r="B86" s="15"/>
      <c r="C86" s="169"/>
      <c r="D86" s="169"/>
      <c r="E86" s="169"/>
      <c r="F86" s="169"/>
      <c r="G86" s="169"/>
      <c r="H86" s="169"/>
      <c r="I86" s="169"/>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ht="14.25" customHeight="1">
      <c r="A87" s="15"/>
      <c r="B87" s="15"/>
      <c r="C87" s="169"/>
      <c r="D87" s="169"/>
      <c r="E87" s="169"/>
      <c r="F87" s="169"/>
      <c r="G87" s="169"/>
      <c r="H87" s="169"/>
      <c r="I87" s="169"/>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ht="14.25" customHeight="1">
      <c r="A88" s="15"/>
      <c r="B88" s="15"/>
      <c r="C88" s="169"/>
      <c r="D88" s="169"/>
      <c r="E88" s="169"/>
      <c r="F88" s="169"/>
      <c r="G88" s="169"/>
      <c r="H88" s="169"/>
      <c r="I88" s="169"/>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ht="14.25" customHeight="1">
      <c r="A89" s="15"/>
      <c r="B89" s="15"/>
      <c r="C89" s="169"/>
      <c r="D89" s="169"/>
      <c r="E89" s="169"/>
      <c r="F89" s="169"/>
      <c r="G89" s="169"/>
      <c r="H89" s="169"/>
      <c r="I89" s="169"/>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ht="14.25" customHeight="1">
      <c r="A90" s="15"/>
      <c r="B90" s="15"/>
      <c r="C90" s="169"/>
      <c r="D90" s="169"/>
      <c r="E90" s="169"/>
      <c r="F90" s="169"/>
      <c r="G90" s="169"/>
      <c r="H90" s="169"/>
      <c r="I90" s="169"/>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ht="14.25" customHeight="1">
      <c r="A91" s="15"/>
      <c r="B91" s="15"/>
      <c r="C91" s="169"/>
      <c r="D91" s="169"/>
      <c r="E91" s="169"/>
      <c r="F91" s="169"/>
      <c r="G91" s="169"/>
      <c r="H91" s="169"/>
      <c r="I91" s="169"/>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row>
    <row r="92" ht="14.25" customHeight="1">
      <c r="A92" s="15"/>
      <c r="B92" s="15"/>
      <c r="C92" s="169"/>
      <c r="D92" s="169"/>
      <c r="E92" s="169"/>
      <c r="F92" s="169"/>
      <c r="G92" s="169"/>
      <c r="H92" s="169"/>
      <c r="I92" s="169"/>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ht="14.25" customHeight="1">
      <c r="A93" s="15"/>
      <c r="B93" s="15"/>
      <c r="C93" s="169"/>
      <c r="D93" s="169"/>
      <c r="E93" s="169"/>
      <c r="F93" s="169"/>
      <c r="G93" s="169"/>
      <c r="H93" s="169"/>
      <c r="I93" s="169"/>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ht="14.25" customHeight="1">
      <c r="A94" s="15"/>
      <c r="B94" s="15"/>
      <c r="C94" s="169"/>
      <c r="D94" s="169"/>
      <c r="E94" s="169"/>
      <c r="F94" s="169"/>
      <c r="G94" s="169"/>
      <c r="H94" s="169"/>
      <c r="I94" s="169"/>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ht="14.25" customHeight="1">
      <c r="A95" s="15"/>
      <c r="B95" s="15"/>
      <c r="C95" s="169"/>
      <c r="D95" s="169"/>
      <c r="E95" s="169"/>
      <c r="F95" s="169"/>
      <c r="G95" s="169"/>
      <c r="H95" s="169"/>
      <c r="I95" s="169"/>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ht="14.25" customHeight="1">
      <c r="A96" s="15"/>
      <c r="B96" s="15"/>
      <c r="C96" s="169"/>
      <c r="D96" s="169"/>
      <c r="E96" s="169"/>
      <c r="F96" s="169"/>
      <c r="G96" s="169"/>
      <c r="H96" s="169"/>
      <c r="I96" s="169"/>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row>
    <row r="97" ht="14.25" customHeight="1">
      <c r="A97" s="15"/>
      <c r="B97" s="15"/>
      <c r="C97" s="169"/>
      <c r="D97" s="169"/>
      <c r="E97" s="169"/>
      <c r="F97" s="169"/>
      <c r="G97" s="169"/>
      <c r="H97" s="169"/>
      <c r="I97" s="169"/>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ht="14.25" customHeight="1">
      <c r="A98" s="15"/>
      <c r="B98" s="15"/>
      <c r="C98" s="169"/>
      <c r="D98" s="169"/>
      <c r="E98" s="169"/>
      <c r="F98" s="169"/>
      <c r="G98" s="169"/>
      <c r="H98" s="169"/>
      <c r="I98" s="169"/>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ht="14.25" customHeight="1">
      <c r="A99" s="15"/>
      <c r="B99" s="15"/>
      <c r="C99" s="169"/>
      <c r="D99" s="169"/>
      <c r="E99" s="169"/>
      <c r="F99" s="169"/>
      <c r="G99" s="169"/>
      <c r="H99" s="169"/>
      <c r="I99" s="169"/>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row>
    <row r="100" ht="14.25" customHeight="1">
      <c r="A100" s="15"/>
      <c r="B100" s="15"/>
      <c r="C100" s="169"/>
      <c r="D100" s="169"/>
      <c r="E100" s="169"/>
      <c r="F100" s="169"/>
      <c r="G100" s="169"/>
      <c r="H100" s="169"/>
      <c r="I100" s="169"/>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row>
    <row r="101" ht="14.25" customHeight="1">
      <c r="A101" s="15"/>
      <c r="B101" s="15"/>
      <c r="C101" s="169"/>
      <c r="D101" s="169"/>
      <c r="E101" s="169"/>
      <c r="F101" s="169"/>
      <c r="G101" s="169"/>
      <c r="H101" s="169"/>
      <c r="I101" s="169"/>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row>
    <row r="102" ht="14.25" customHeight="1">
      <c r="A102" s="15"/>
      <c r="B102" s="15"/>
      <c r="C102" s="169"/>
      <c r="D102" s="169"/>
      <c r="E102" s="169"/>
      <c r="F102" s="169"/>
      <c r="G102" s="169"/>
      <c r="H102" s="169"/>
      <c r="I102" s="169"/>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row>
    <row r="103" ht="14.25" customHeight="1">
      <c r="A103" s="15"/>
      <c r="B103" s="15"/>
      <c r="C103" s="169"/>
      <c r="D103" s="169"/>
      <c r="E103" s="169"/>
      <c r="F103" s="169"/>
      <c r="G103" s="169"/>
      <c r="H103" s="169"/>
      <c r="I103" s="169"/>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row>
    <row r="104" ht="14.25" customHeight="1">
      <c r="A104" s="15"/>
      <c r="B104" s="15"/>
      <c r="C104" s="169"/>
      <c r="D104" s="169"/>
      <c r="E104" s="169"/>
      <c r="F104" s="169"/>
      <c r="G104" s="169"/>
      <c r="H104" s="169"/>
      <c r="I104" s="169"/>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row>
    <row r="105" ht="14.25" customHeight="1">
      <c r="A105" s="15"/>
      <c r="B105" s="15"/>
      <c r="C105" s="169"/>
      <c r="D105" s="169"/>
      <c r="E105" s="169"/>
      <c r="F105" s="169"/>
      <c r="G105" s="169"/>
      <c r="H105" s="169"/>
      <c r="I105" s="169"/>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ht="14.25" customHeight="1">
      <c r="A106" s="15"/>
      <c r="B106" s="15"/>
      <c r="C106" s="169"/>
      <c r="D106" s="169"/>
      <c r="E106" s="169"/>
      <c r="F106" s="169"/>
      <c r="G106" s="169"/>
      <c r="H106" s="169"/>
      <c r="I106" s="169"/>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ht="14.25" customHeight="1">
      <c r="A107" s="15"/>
      <c r="B107" s="15"/>
      <c r="C107" s="169"/>
      <c r="D107" s="169"/>
      <c r="E107" s="169"/>
      <c r="F107" s="169"/>
      <c r="G107" s="169"/>
      <c r="H107" s="169"/>
      <c r="I107" s="169"/>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ht="14.25" customHeight="1">
      <c r="A108" s="15"/>
      <c r="B108" s="15"/>
      <c r="C108" s="169"/>
      <c r="D108" s="169"/>
      <c r="E108" s="169"/>
      <c r="F108" s="169"/>
      <c r="G108" s="169"/>
      <c r="H108" s="169"/>
      <c r="I108" s="169"/>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row>
    <row r="109" ht="14.25" customHeight="1">
      <c r="A109" s="15"/>
      <c r="B109" s="15"/>
      <c r="C109" s="169"/>
      <c r="D109" s="169"/>
      <c r="E109" s="169"/>
      <c r="F109" s="169"/>
      <c r="G109" s="169"/>
      <c r="H109" s="169"/>
      <c r="I109" s="169"/>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row>
    <row r="110" ht="14.25" customHeight="1">
      <c r="A110" s="15"/>
      <c r="B110" s="15"/>
      <c r="C110" s="169"/>
      <c r="D110" s="169"/>
      <c r="E110" s="169"/>
      <c r="F110" s="169"/>
      <c r="G110" s="169"/>
      <c r="H110" s="169"/>
      <c r="I110" s="169"/>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row>
    <row r="111" ht="14.25" customHeight="1">
      <c r="A111" s="15"/>
      <c r="B111" s="15"/>
      <c r="C111" s="169"/>
      <c r="D111" s="169"/>
      <c r="E111" s="169"/>
      <c r="F111" s="169"/>
      <c r="G111" s="169"/>
      <c r="H111" s="169"/>
      <c r="I111" s="169"/>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row>
    <row r="112" ht="14.25" customHeight="1">
      <c r="A112" s="15"/>
      <c r="B112" s="15"/>
      <c r="C112" s="169"/>
      <c r="D112" s="169"/>
      <c r="E112" s="169"/>
      <c r="F112" s="169"/>
      <c r="G112" s="169"/>
      <c r="H112" s="169"/>
      <c r="I112" s="169"/>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row>
    <row r="113" ht="14.25" customHeight="1">
      <c r="A113" s="15"/>
      <c r="B113" s="15"/>
      <c r="C113" s="169"/>
      <c r="D113" s="169"/>
      <c r="E113" s="169"/>
      <c r="F113" s="169"/>
      <c r="G113" s="169"/>
      <c r="H113" s="169"/>
      <c r="I113" s="169"/>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row>
    <row r="114" ht="14.25" customHeight="1">
      <c r="A114" s="15"/>
      <c r="B114" s="15"/>
      <c r="C114" s="169"/>
      <c r="D114" s="169"/>
      <c r="E114" s="169"/>
      <c r="F114" s="169"/>
      <c r="G114" s="169"/>
      <c r="H114" s="169"/>
      <c r="I114" s="169"/>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row>
    <row r="115" ht="14.25" customHeight="1">
      <c r="A115" s="15"/>
      <c r="B115" s="15"/>
      <c r="C115" s="169"/>
      <c r="D115" s="169"/>
      <c r="E115" s="169"/>
      <c r="F115" s="169"/>
      <c r="G115" s="169"/>
      <c r="H115" s="169"/>
      <c r="I115" s="169"/>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ht="14.25" customHeight="1">
      <c r="A116" s="15"/>
      <c r="B116" s="15"/>
      <c r="C116" s="169"/>
      <c r="D116" s="169"/>
      <c r="E116" s="169"/>
      <c r="F116" s="169"/>
      <c r="G116" s="169"/>
      <c r="H116" s="169"/>
      <c r="I116" s="169"/>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row>
    <row r="117" ht="14.25" customHeight="1">
      <c r="A117" s="15"/>
      <c r="B117" s="15"/>
      <c r="C117" s="169"/>
      <c r="D117" s="169"/>
      <c r="E117" s="169"/>
      <c r="F117" s="169"/>
      <c r="G117" s="169"/>
      <c r="H117" s="169"/>
      <c r="I117" s="169"/>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row>
    <row r="118" ht="14.25" customHeight="1">
      <c r="A118" s="15"/>
      <c r="B118" s="15"/>
      <c r="C118" s="169"/>
      <c r="D118" s="169"/>
      <c r="E118" s="169"/>
      <c r="F118" s="169"/>
      <c r="G118" s="169"/>
      <c r="H118" s="169"/>
      <c r="I118" s="169"/>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ht="14.25" customHeight="1">
      <c r="A119" s="15"/>
      <c r="B119" s="15"/>
      <c r="C119" s="169"/>
      <c r="D119" s="169"/>
      <c r="E119" s="169"/>
      <c r="F119" s="169"/>
      <c r="G119" s="169"/>
      <c r="H119" s="169"/>
      <c r="I119" s="169"/>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ht="14.25" customHeight="1">
      <c r="A120" s="15"/>
      <c r="B120" s="15"/>
      <c r="C120" s="169"/>
      <c r="D120" s="169"/>
      <c r="E120" s="169"/>
      <c r="F120" s="169"/>
      <c r="G120" s="169"/>
      <c r="H120" s="169"/>
      <c r="I120" s="169"/>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ht="14.25" customHeight="1">
      <c r="A121" s="15"/>
      <c r="B121" s="15"/>
      <c r="C121" s="169"/>
      <c r="D121" s="169"/>
      <c r="E121" s="169"/>
      <c r="F121" s="169"/>
      <c r="G121" s="169"/>
      <c r="H121" s="169"/>
      <c r="I121" s="169"/>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ht="14.25" customHeight="1">
      <c r="A122" s="15"/>
      <c r="B122" s="15"/>
      <c r="C122" s="169"/>
      <c r="D122" s="169"/>
      <c r="E122" s="169"/>
      <c r="F122" s="169"/>
      <c r="G122" s="169"/>
      <c r="H122" s="169"/>
      <c r="I122" s="169"/>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row>
    <row r="123" ht="14.25" customHeight="1">
      <c r="A123" s="15"/>
      <c r="B123" s="15"/>
      <c r="C123" s="169"/>
      <c r="D123" s="169"/>
      <c r="E123" s="169"/>
      <c r="F123" s="169"/>
      <c r="G123" s="169"/>
      <c r="H123" s="169"/>
      <c r="I123" s="169"/>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row>
    <row r="124" ht="14.25" customHeight="1">
      <c r="A124" s="15"/>
      <c r="B124" s="15"/>
      <c r="C124" s="169"/>
      <c r="D124" s="169"/>
      <c r="E124" s="169"/>
      <c r="F124" s="169"/>
      <c r="G124" s="169"/>
      <c r="H124" s="169"/>
      <c r="I124" s="169"/>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row>
    <row r="125" ht="14.25" customHeight="1">
      <c r="A125" s="15"/>
      <c r="B125" s="15"/>
      <c r="C125" s="169"/>
      <c r="D125" s="169"/>
      <c r="E125" s="169"/>
      <c r="F125" s="169"/>
      <c r="G125" s="169"/>
      <c r="H125" s="169"/>
      <c r="I125" s="169"/>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ht="14.25" customHeight="1">
      <c r="A126" s="15"/>
      <c r="B126" s="15"/>
      <c r="C126" s="169"/>
      <c r="D126" s="169"/>
      <c r="E126" s="169"/>
      <c r="F126" s="169"/>
      <c r="G126" s="169"/>
      <c r="H126" s="169"/>
      <c r="I126" s="169"/>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row>
    <row r="127" ht="14.25" customHeight="1">
      <c r="A127" s="15"/>
      <c r="B127" s="15"/>
      <c r="C127" s="169"/>
      <c r="D127" s="169"/>
      <c r="E127" s="169"/>
      <c r="F127" s="169"/>
      <c r="G127" s="169"/>
      <c r="H127" s="169"/>
      <c r="I127" s="169"/>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row>
    <row r="128" ht="14.25" customHeight="1">
      <c r="A128" s="15"/>
      <c r="B128" s="15"/>
      <c r="C128" s="169"/>
      <c r="D128" s="169"/>
      <c r="E128" s="169"/>
      <c r="F128" s="169"/>
      <c r="G128" s="169"/>
      <c r="H128" s="169"/>
      <c r="I128" s="169"/>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row>
    <row r="129" ht="14.25" customHeight="1">
      <c r="A129" s="15"/>
      <c r="B129" s="15"/>
      <c r="C129" s="169"/>
      <c r="D129" s="169"/>
      <c r="E129" s="169"/>
      <c r="F129" s="169"/>
      <c r="G129" s="169"/>
      <c r="H129" s="169"/>
      <c r="I129" s="169"/>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row>
    <row r="130" ht="14.25" customHeight="1">
      <c r="A130" s="15"/>
      <c r="B130" s="15"/>
      <c r="C130" s="169"/>
      <c r="D130" s="169"/>
      <c r="E130" s="169"/>
      <c r="F130" s="169"/>
      <c r="G130" s="169"/>
      <c r="H130" s="169"/>
      <c r="I130" s="169"/>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row>
    <row r="131" ht="14.25" customHeight="1">
      <c r="A131" s="15"/>
      <c r="B131" s="15"/>
      <c r="C131" s="169"/>
      <c r="D131" s="169"/>
      <c r="E131" s="169"/>
      <c r="F131" s="169"/>
      <c r="G131" s="169"/>
      <c r="H131" s="169"/>
      <c r="I131" s="169"/>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row>
    <row r="132" ht="14.25" customHeight="1">
      <c r="A132" s="15"/>
      <c r="B132" s="15"/>
      <c r="C132" s="169"/>
      <c r="D132" s="169"/>
      <c r="E132" s="169"/>
      <c r="F132" s="169"/>
      <c r="G132" s="169"/>
      <c r="H132" s="169"/>
      <c r="I132" s="169"/>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row>
    <row r="133" ht="14.25" customHeight="1">
      <c r="A133" s="15"/>
      <c r="B133" s="15"/>
      <c r="C133" s="169"/>
      <c r="D133" s="169"/>
      <c r="E133" s="169"/>
      <c r="F133" s="169"/>
      <c r="G133" s="169"/>
      <c r="H133" s="169"/>
      <c r="I133" s="169"/>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row>
    <row r="134" ht="14.25" customHeight="1">
      <c r="A134" s="15"/>
      <c r="B134" s="15"/>
      <c r="C134" s="169"/>
      <c r="D134" s="169"/>
      <c r="E134" s="169"/>
      <c r="F134" s="169"/>
      <c r="G134" s="169"/>
      <c r="H134" s="169"/>
      <c r="I134" s="169"/>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row>
    <row r="135" ht="14.25" customHeight="1">
      <c r="A135" s="15"/>
      <c r="B135" s="15"/>
      <c r="C135" s="169"/>
      <c r="D135" s="169"/>
      <c r="E135" s="169"/>
      <c r="F135" s="169"/>
      <c r="G135" s="169"/>
      <c r="H135" s="169"/>
      <c r="I135" s="169"/>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row>
    <row r="136" ht="14.25" customHeight="1">
      <c r="A136" s="15"/>
      <c r="B136" s="15"/>
      <c r="C136" s="169"/>
      <c r="D136" s="169"/>
      <c r="E136" s="169"/>
      <c r="F136" s="169"/>
      <c r="G136" s="169"/>
      <c r="H136" s="169"/>
      <c r="I136" s="169"/>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row>
    <row r="137" ht="14.25" customHeight="1">
      <c r="A137" s="15"/>
      <c r="B137" s="15"/>
      <c r="C137" s="169"/>
      <c r="D137" s="169"/>
      <c r="E137" s="169"/>
      <c r="F137" s="169"/>
      <c r="G137" s="169"/>
      <c r="H137" s="169"/>
      <c r="I137" s="169"/>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row>
    <row r="138" ht="14.25" customHeight="1">
      <c r="A138" s="15"/>
      <c r="B138" s="15"/>
      <c r="C138" s="169"/>
      <c r="D138" s="169"/>
      <c r="E138" s="169"/>
      <c r="F138" s="169"/>
      <c r="G138" s="169"/>
      <c r="H138" s="169"/>
      <c r="I138" s="169"/>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row>
    <row r="139" ht="14.25" customHeight="1">
      <c r="A139" s="15"/>
      <c r="B139" s="15"/>
      <c r="C139" s="169"/>
      <c r="D139" s="169"/>
      <c r="E139" s="169"/>
      <c r="F139" s="169"/>
      <c r="G139" s="169"/>
      <c r="H139" s="169"/>
      <c r="I139" s="169"/>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row>
    <row r="140" ht="14.25" customHeight="1">
      <c r="A140" s="15"/>
      <c r="B140" s="15"/>
      <c r="C140" s="169"/>
      <c r="D140" s="169"/>
      <c r="E140" s="169"/>
      <c r="F140" s="169"/>
      <c r="G140" s="169"/>
      <c r="H140" s="169"/>
      <c r="I140" s="169"/>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row>
    <row r="141" ht="14.25" customHeight="1">
      <c r="A141" s="15"/>
      <c r="B141" s="15"/>
      <c r="C141" s="169"/>
      <c r="D141" s="169"/>
      <c r="E141" s="169"/>
      <c r="F141" s="169"/>
      <c r="G141" s="169"/>
      <c r="H141" s="169"/>
      <c r="I141" s="169"/>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row>
    <row r="142" ht="14.25" customHeight="1">
      <c r="A142" s="15"/>
      <c r="B142" s="15"/>
      <c r="C142" s="169"/>
      <c r="D142" s="169"/>
      <c r="E142" s="169"/>
      <c r="F142" s="169"/>
      <c r="G142" s="169"/>
      <c r="H142" s="169"/>
      <c r="I142" s="169"/>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row>
    <row r="143" ht="14.25" customHeight="1">
      <c r="A143" s="15"/>
      <c r="B143" s="15"/>
      <c r="C143" s="169"/>
      <c r="D143" s="169"/>
      <c r="E143" s="169"/>
      <c r="F143" s="169"/>
      <c r="G143" s="169"/>
      <c r="H143" s="169"/>
      <c r="I143" s="169"/>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row>
    <row r="144" ht="14.25" customHeight="1">
      <c r="A144" s="15"/>
      <c r="B144" s="15"/>
      <c r="C144" s="169"/>
      <c r="D144" s="169"/>
      <c r="E144" s="169"/>
      <c r="F144" s="169"/>
      <c r="G144" s="169"/>
      <c r="H144" s="169"/>
      <c r="I144" s="169"/>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row>
    <row r="145" ht="14.25" customHeight="1">
      <c r="A145" s="15"/>
      <c r="B145" s="15"/>
      <c r="C145" s="169"/>
      <c r="D145" s="169"/>
      <c r="E145" s="169"/>
      <c r="F145" s="169"/>
      <c r="G145" s="169"/>
      <c r="H145" s="169"/>
      <c r="I145" s="169"/>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row>
    <row r="146" ht="14.25" customHeight="1">
      <c r="A146" s="15"/>
      <c r="B146" s="15"/>
      <c r="C146" s="169"/>
      <c r="D146" s="169"/>
      <c r="E146" s="169"/>
      <c r="F146" s="169"/>
      <c r="G146" s="169"/>
      <c r="H146" s="169"/>
      <c r="I146" s="169"/>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row>
    <row r="147" ht="14.25" customHeight="1">
      <c r="A147" s="15"/>
      <c r="B147" s="15"/>
      <c r="C147" s="169"/>
      <c r="D147" s="169"/>
      <c r="E147" s="169"/>
      <c r="F147" s="169"/>
      <c r="G147" s="169"/>
      <c r="H147" s="169"/>
      <c r="I147" s="169"/>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row>
    <row r="148" ht="14.25" customHeight="1">
      <c r="A148" s="15"/>
      <c r="B148" s="15"/>
      <c r="C148" s="169"/>
      <c r="D148" s="169"/>
      <c r="E148" s="169"/>
      <c r="F148" s="169"/>
      <c r="G148" s="169"/>
      <c r="H148" s="169"/>
      <c r="I148" s="169"/>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row>
    <row r="149" ht="14.25" customHeight="1">
      <c r="A149" s="15"/>
      <c r="B149" s="15"/>
      <c r="C149" s="169"/>
      <c r="D149" s="169"/>
      <c r="E149" s="169"/>
      <c r="F149" s="169"/>
      <c r="G149" s="169"/>
      <c r="H149" s="169"/>
      <c r="I149" s="169"/>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row r="150" ht="14.25" customHeight="1">
      <c r="A150" s="15"/>
      <c r="B150" s="15"/>
      <c r="C150" s="169"/>
      <c r="D150" s="169"/>
      <c r="E150" s="169"/>
      <c r="F150" s="169"/>
      <c r="G150" s="169"/>
      <c r="H150" s="169"/>
      <c r="I150" s="169"/>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row>
    <row r="151" ht="14.25" customHeight="1">
      <c r="A151" s="15"/>
      <c r="B151" s="15"/>
      <c r="C151" s="169"/>
      <c r="D151" s="169"/>
      <c r="E151" s="169"/>
      <c r="F151" s="169"/>
      <c r="G151" s="169"/>
      <c r="H151" s="169"/>
      <c r="I151" s="169"/>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row>
    <row r="152" ht="14.25" customHeight="1">
      <c r="A152" s="15"/>
      <c r="B152" s="15"/>
      <c r="C152" s="169"/>
      <c r="D152" s="169"/>
      <c r="E152" s="169"/>
      <c r="F152" s="169"/>
      <c r="G152" s="169"/>
      <c r="H152" s="169"/>
      <c r="I152" s="169"/>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row>
    <row r="153" ht="14.25" customHeight="1">
      <c r="A153" s="15"/>
      <c r="B153" s="15"/>
      <c r="C153" s="169"/>
      <c r="D153" s="169"/>
      <c r="E153" s="169"/>
      <c r="F153" s="169"/>
      <c r="G153" s="169"/>
      <c r="H153" s="169"/>
      <c r="I153" s="169"/>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row>
    <row r="154" ht="14.25" customHeight="1">
      <c r="A154" s="15"/>
      <c r="B154" s="15"/>
      <c r="C154" s="169"/>
      <c r="D154" s="169"/>
      <c r="E154" s="169"/>
      <c r="F154" s="169"/>
      <c r="G154" s="169"/>
      <c r="H154" s="169"/>
      <c r="I154" s="169"/>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row>
    <row r="155" ht="14.25" customHeight="1">
      <c r="A155" s="15"/>
      <c r="B155" s="15"/>
      <c r="C155" s="169"/>
      <c r="D155" s="169"/>
      <c r="E155" s="169"/>
      <c r="F155" s="169"/>
      <c r="G155" s="169"/>
      <c r="H155" s="169"/>
      <c r="I155" s="169"/>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row>
    <row r="156" ht="14.25" customHeight="1">
      <c r="A156" s="15"/>
      <c r="B156" s="15"/>
      <c r="C156" s="169"/>
      <c r="D156" s="169"/>
      <c r="E156" s="169"/>
      <c r="F156" s="169"/>
      <c r="G156" s="169"/>
      <c r="H156" s="169"/>
      <c r="I156" s="169"/>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row>
    <row r="157" ht="14.25" customHeight="1">
      <c r="A157" s="15"/>
      <c r="B157" s="15"/>
      <c r="C157" s="169"/>
      <c r="D157" s="169"/>
      <c r="E157" s="169"/>
      <c r="F157" s="169"/>
      <c r="G157" s="169"/>
      <c r="H157" s="169"/>
      <c r="I157" s="169"/>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row>
    <row r="158" ht="14.25" customHeight="1">
      <c r="A158" s="15"/>
      <c r="B158" s="15"/>
      <c r="C158" s="169"/>
      <c r="D158" s="169"/>
      <c r="E158" s="169"/>
      <c r="F158" s="169"/>
      <c r="G158" s="169"/>
      <c r="H158" s="169"/>
      <c r="I158" s="169"/>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row>
    <row r="159" ht="14.25" customHeight="1">
      <c r="A159" s="15"/>
      <c r="B159" s="15"/>
      <c r="C159" s="169"/>
      <c r="D159" s="169"/>
      <c r="E159" s="169"/>
      <c r="F159" s="169"/>
      <c r="G159" s="169"/>
      <c r="H159" s="169"/>
      <c r="I159" s="169"/>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ht="14.25" customHeight="1">
      <c r="A160" s="15"/>
      <c r="B160" s="15"/>
      <c r="C160" s="169"/>
      <c r="D160" s="169"/>
      <c r="E160" s="169"/>
      <c r="F160" s="169"/>
      <c r="G160" s="169"/>
      <c r="H160" s="169"/>
      <c r="I160" s="169"/>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row>
    <row r="161" ht="14.25" customHeight="1">
      <c r="A161" s="15"/>
      <c r="B161" s="15"/>
      <c r="C161" s="169"/>
      <c r="D161" s="169"/>
      <c r="E161" s="169"/>
      <c r="F161" s="169"/>
      <c r="G161" s="169"/>
      <c r="H161" s="169"/>
      <c r="I161" s="169"/>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row r="162" ht="14.25" customHeight="1">
      <c r="A162" s="15"/>
      <c r="B162" s="15"/>
      <c r="C162" s="169"/>
      <c r="D162" s="169"/>
      <c r="E162" s="169"/>
      <c r="F162" s="169"/>
      <c r="G162" s="169"/>
      <c r="H162" s="169"/>
      <c r="I162" s="169"/>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row>
    <row r="163" ht="14.25" customHeight="1">
      <c r="A163" s="15"/>
      <c r="B163" s="15"/>
      <c r="C163" s="169"/>
      <c r="D163" s="169"/>
      <c r="E163" s="169"/>
      <c r="F163" s="169"/>
      <c r="G163" s="169"/>
      <c r="H163" s="169"/>
      <c r="I163" s="169"/>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row>
    <row r="164" ht="14.25" customHeight="1">
      <c r="A164" s="15"/>
      <c r="B164" s="15"/>
      <c r="C164" s="169"/>
      <c r="D164" s="169"/>
      <c r="E164" s="169"/>
      <c r="F164" s="169"/>
      <c r="G164" s="169"/>
      <c r="H164" s="169"/>
      <c r="I164" s="169"/>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row>
    <row r="165" ht="14.25" customHeight="1">
      <c r="A165" s="15"/>
      <c r="B165" s="15"/>
      <c r="C165" s="169"/>
      <c r="D165" s="169"/>
      <c r="E165" s="169"/>
      <c r="F165" s="169"/>
      <c r="G165" s="169"/>
      <c r="H165" s="169"/>
      <c r="I165" s="169"/>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row>
    <row r="166" ht="14.25" customHeight="1">
      <c r="A166" s="15"/>
      <c r="B166" s="15"/>
      <c r="C166" s="169"/>
      <c r="D166" s="169"/>
      <c r="E166" s="169"/>
      <c r="F166" s="169"/>
      <c r="G166" s="169"/>
      <c r="H166" s="169"/>
      <c r="I166" s="169"/>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row>
    <row r="167" ht="14.25" customHeight="1">
      <c r="A167" s="15"/>
      <c r="B167" s="15"/>
      <c r="C167" s="169"/>
      <c r="D167" s="169"/>
      <c r="E167" s="169"/>
      <c r="F167" s="169"/>
      <c r="G167" s="169"/>
      <c r="H167" s="169"/>
      <c r="I167" s="169"/>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row>
    <row r="168" ht="14.25" customHeight="1">
      <c r="A168" s="15"/>
      <c r="B168" s="15"/>
      <c r="C168" s="169"/>
      <c r="D168" s="169"/>
      <c r="E168" s="169"/>
      <c r="F168" s="169"/>
      <c r="G168" s="169"/>
      <c r="H168" s="169"/>
      <c r="I168" s="169"/>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row>
    <row r="169" ht="14.25" customHeight="1">
      <c r="A169" s="15"/>
      <c r="B169" s="15"/>
      <c r="C169" s="169"/>
      <c r="D169" s="169"/>
      <c r="E169" s="169"/>
      <c r="F169" s="169"/>
      <c r="G169" s="169"/>
      <c r="H169" s="169"/>
      <c r="I169" s="169"/>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row>
    <row r="170" ht="14.25" customHeight="1">
      <c r="A170" s="15"/>
      <c r="B170" s="15"/>
      <c r="C170" s="169"/>
      <c r="D170" s="169"/>
      <c r="E170" s="169"/>
      <c r="F170" s="169"/>
      <c r="G170" s="169"/>
      <c r="H170" s="169"/>
      <c r="I170" s="169"/>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row>
    <row r="171" ht="14.25" customHeight="1">
      <c r="A171" s="15"/>
      <c r="B171" s="15"/>
      <c r="C171" s="169"/>
      <c r="D171" s="169"/>
      <c r="E171" s="169"/>
      <c r="F171" s="169"/>
      <c r="G171" s="169"/>
      <c r="H171" s="169"/>
      <c r="I171" s="169"/>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row>
    <row r="172" ht="14.25" customHeight="1">
      <c r="A172" s="15"/>
      <c r="B172" s="15"/>
      <c r="C172" s="169"/>
      <c r="D172" s="169"/>
      <c r="E172" s="169"/>
      <c r="F172" s="169"/>
      <c r="G172" s="169"/>
      <c r="H172" s="169"/>
      <c r="I172" s="169"/>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ht="14.25" customHeight="1">
      <c r="A173" s="15"/>
      <c r="B173" s="15"/>
      <c r="C173" s="169"/>
      <c r="D173" s="169"/>
      <c r="E173" s="169"/>
      <c r="F173" s="169"/>
      <c r="G173" s="169"/>
      <c r="H173" s="169"/>
      <c r="I173" s="169"/>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ht="14.25" customHeight="1">
      <c r="A174" s="15"/>
      <c r="B174" s="15"/>
      <c r="C174" s="169"/>
      <c r="D174" s="169"/>
      <c r="E174" s="169"/>
      <c r="F174" s="169"/>
      <c r="G174" s="169"/>
      <c r="H174" s="169"/>
      <c r="I174" s="169"/>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ht="14.25" customHeight="1">
      <c r="A175" s="15"/>
      <c r="B175" s="15"/>
      <c r="C175" s="169"/>
      <c r="D175" s="169"/>
      <c r="E175" s="169"/>
      <c r="F175" s="169"/>
      <c r="G175" s="169"/>
      <c r="H175" s="169"/>
      <c r="I175" s="169"/>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ht="14.25" customHeight="1">
      <c r="A176" s="15"/>
      <c r="B176" s="15"/>
      <c r="C176" s="169"/>
      <c r="D176" s="169"/>
      <c r="E176" s="169"/>
      <c r="F176" s="169"/>
      <c r="G176" s="169"/>
      <c r="H176" s="169"/>
      <c r="I176" s="169"/>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row>
    <row r="177" ht="14.25" customHeight="1">
      <c r="A177" s="15"/>
      <c r="B177" s="15"/>
      <c r="C177" s="169"/>
      <c r="D177" s="169"/>
      <c r="E177" s="169"/>
      <c r="F177" s="169"/>
      <c r="G177" s="169"/>
      <c r="H177" s="169"/>
      <c r="I177" s="169"/>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ht="14.25" customHeight="1">
      <c r="A178" s="15"/>
      <c r="B178" s="15"/>
      <c r="C178" s="169"/>
      <c r="D178" s="169"/>
      <c r="E178" s="169"/>
      <c r="F178" s="169"/>
      <c r="G178" s="169"/>
      <c r="H178" s="169"/>
      <c r="I178" s="169"/>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ht="14.25" customHeight="1">
      <c r="A179" s="15"/>
      <c r="B179" s="15"/>
      <c r="C179" s="169"/>
      <c r="D179" s="169"/>
      <c r="E179" s="169"/>
      <c r="F179" s="169"/>
      <c r="G179" s="169"/>
      <c r="H179" s="169"/>
      <c r="I179" s="169"/>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row>
    <row r="180" ht="14.25" customHeight="1">
      <c r="A180" s="15"/>
      <c r="B180" s="15"/>
      <c r="C180" s="169"/>
      <c r="D180" s="169"/>
      <c r="E180" s="169"/>
      <c r="F180" s="169"/>
      <c r="G180" s="169"/>
      <c r="H180" s="169"/>
      <c r="I180" s="169"/>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row>
    <row r="181" ht="14.25" customHeight="1">
      <c r="A181" s="15"/>
      <c r="B181" s="15"/>
      <c r="C181" s="169"/>
      <c r="D181" s="169"/>
      <c r="E181" s="169"/>
      <c r="F181" s="169"/>
      <c r="G181" s="169"/>
      <c r="H181" s="169"/>
      <c r="I181" s="169"/>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row>
    <row r="182" ht="14.25" customHeight="1">
      <c r="A182" s="15"/>
      <c r="B182" s="15"/>
      <c r="C182" s="169"/>
      <c r="D182" s="169"/>
      <c r="E182" s="169"/>
      <c r="F182" s="169"/>
      <c r="G182" s="169"/>
      <c r="H182" s="169"/>
      <c r="I182" s="169"/>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row>
    <row r="183" ht="14.25" customHeight="1">
      <c r="A183" s="15"/>
      <c r="B183" s="15"/>
      <c r="C183" s="169"/>
      <c r="D183" s="169"/>
      <c r="E183" s="169"/>
      <c r="F183" s="169"/>
      <c r="G183" s="169"/>
      <c r="H183" s="169"/>
      <c r="I183" s="169"/>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row>
    <row r="184" ht="14.25" customHeight="1">
      <c r="A184" s="15"/>
      <c r="B184" s="15"/>
      <c r="C184" s="169"/>
      <c r="D184" s="169"/>
      <c r="E184" s="169"/>
      <c r="F184" s="169"/>
      <c r="G184" s="169"/>
      <c r="H184" s="169"/>
      <c r="I184" s="169"/>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row>
    <row r="185" ht="14.25" customHeight="1">
      <c r="A185" s="15"/>
      <c r="B185" s="15"/>
      <c r="C185" s="169"/>
      <c r="D185" s="169"/>
      <c r="E185" s="169"/>
      <c r="F185" s="169"/>
      <c r="G185" s="169"/>
      <c r="H185" s="169"/>
      <c r="I185" s="169"/>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row>
    <row r="186" ht="14.25" customHeight="1">
      <c r="A186" s="15"/>
      <c r="B186" s="15"/>
      <c r="C186" s="169"/>
      <c r="D186" s="169"/>
      <c r="E186" s="169"/>
      <c r="F186" s="169"/>
      <c r="G186" s="169"/>
      <c r="H186" s="169"/>
      <c r="I186" s="169"/>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row>
    <row r="187" ht="14.25" customHeight="1">
      <c r="A187" s="15"/>
      <c r="B187" s="15"/>
      <c r="C187" s="169"/>
      <c r="D187" s="169"/>
      <c r="E187" s="169"/>
      <c r="F187" s="169"/>
      <c r="G187" s="169"/>
      <c r="H187" s="169"/>
      <c r="I187" s="169"/>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row>
    <row r="188" ht="14.25" customHeight="1">
      <c r="A188" s="15"/>
      <c r="B188" s="15"/>
      <c r="C188" s="169"/>
      <c r="D188" s="169"/>
      <c r="E188" s="169"/>
      <c r="F188" s="169"/>
      <c r="G188" s="169"/>
      <c r="H188" s="169"/>
      <c r="I188" s="169"/>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row>
    <row r="189" ht="14.25" customHeight="1">
      <c r="A189" s="15"/>
      <c r="B189" s="15"/>
      <c r="C189" s="169"/>
      <c r="D189" s="169"/>
      <c r="E189" s="169"/>
      <c r="F189" s="169"/>
      <c r="G189" s="169"/>
      <c r="H189" s="169"/>
      <c r="I189" s="169"/>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row>
    <row r="190" ht="14.25" customHeight="1">
      <c r="A190" s="15"/>
      <c r="B190" s="15"/>
      <c r="C190" s="169"/>
      <c r="D190" s="169"/>
      <c r="E190" s="169"/>
      <c r="F190" s="169"/>
      <c r="G190" s="169"/>
      <c r="H190" s="169"/>
      <c r="I190" s="169"/>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row>
    <row r="191" ht="14.25" customHeight="1">
      <c r="A191" s="15"/>
      <c r="B191" s="15"/>
      <c r="C191" s="169"/>
      <c r="D191" s="169"/>
      <c r="E191" s="169"/>
      <c r="F191" s="169"/>
      <c r="G191" s="169"/>
      <c r="H191" s="169"/>
      <c r="I191" s="169"/>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row>
    <row r="192" ht="14.25" customHeight="1">
      <c r="A192" s="15"/>
      <c r="B192" s="15"/>
      <c r="C192" s="169"/>
      <c r="D192" s="169"/>
      <c r="E192" s="169"/>
      <c r="F192" s="169"/>
      <c r="G192" s="169"/>
      <c r="H192" s="169"/>
      <c r="I192" s="169"/>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row>
    <row r="193" ht="14.25" customHeight="1">
      <c r="A193" s="15"/>
      <c r="B193" s="15"/>
      <c r="C193" s="169"/>
      <c r="D193" s="169"/>
      <c r="E193" s="169"/>
      <c r="F193" s="169"/>
      <c r="G193" s="169"/>
      <c r="H193" s="169"/>
      <c r="I193" s="169"/>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row>
    <row r="194" ht="14.25" customHeight="1">
      <c r="A194" s="15"/>
      <c r="B194" s="15"/>
      <c r="C194" s="169"/>
      <c r="D194" s="169"/>
      <c r="E194" s="169"/>
      <c r="F194" s="169"/>
      <c r="G194" s="169"/>
      <c r="H194" s="169"/>
      <c r="I194" s="169"/>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row>
    <row r="195" ht="14.25" customHeight="1">
      <c r="A195" s="15"/>
      <c r="B195" s="15"/>
      <c r="C195" s="169"/>
      <c r="D195" s="169"/>
      <c r="E195" s="169"/>
      <c r="F195" s="169"/>
      <c r="G195" s="169"/>
      <c r="H195" s="169"/>
      <c r="I195" s="169"/>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row>
    <row r="196" ht="14.25" customHeight="1">
      <c r="A196" s="15"/>
      <c r="B196" s="15"/>
      <c r="C196" s="169"/>
      <c r="D196" s="169"/>
      <c r="E196" s="169"/>
      <c r="F196" s="169"/>
      <c r="G196" s="169"/>
      <c r="H196" s="169"/>
      <c r="I196" s="169"/>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row>
    <row r="197" ht="14.25" customHeight="1">
      <c r="A197" s="15"/>
      <c r="B197" s="15"/>
      <c r="C197" s="169"/>
      <c r="D197" s="169"/>
      <c r="E197" s="169"/>
      <c r="F197" s="169"/>
      <c r="G197" s="169"/>
      <c r="H197" s="169"/>
      <c r="I197" s="169"/>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row>
    <row r="198" ht="14.25" customHeight="1">
      <c r="A198" s="15"/>
      <c r="B198" s="15"/>
      <c r="C198" s="169"/>
      <c r="D198" s="169"/>
      <c r="E198" s="169"/>
      <c r="F198" s="169"/>
      <c r="G198" s="169"/>
      <c r="H198" s="169"/>
      <c r="I198" s="169"/>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row>
    <row r="199" ht="14.25" customHeight="1">
      <c r="A199" s="15"/>
      <c r="B199" s="15"/>
      <c r="C199" s="169"/>
      <c r="D199" s="169"/>
      <c r="E199" s="169"/>
      <c r="F199" s="169"/>
      <c r="G199" s="169"/>
      <c r="H199" s="169"/>
      <c r="I199" s="169"/>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row>
    <row r="200" ht="14.25" customHeight="1">
      <c r="A200" s="15"/>
      <c r="B200" s="15"/>
      <c r="C200" s="169"/>
      <c r="D200" s="169"/>
      <c r="E200" s="169"/>
      <c r="F200" s="169"/>
      <c r="G200" s="169"/>
      <c r="H200" s="169"/>
      <c r="I200" s="169"/>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row>
    <row r="201" ht="14.25" customHeight="1">
      <c r="A201" s="15"/>
      <c r="B201" s="15"/>
      <c r="C201" s="169"/>
      <c r="D201" s="169"/>
      <c r="E201" s="169"/>
      <c r="F201" s="169"/>
      <c r="G201" s="169"/>
      <c r="H201" s="169"/>
      <c r="I201" s="169"/>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row>
    <row r="202" ht="14.25" customHeight="1">
      <c r="A202" s="15"/>
      <c r="B202" s="15"/>
      <c r="C202" s="169"/>
      <c r="D202" s="169"/>
      <c r="E202" s="169"/>
      <c r="F202" s="169"/>
      <c r="G202" s="169"/>
      <c r="H202" s="169"/>
      <c r="I202" s="169"/>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row>
    <row r="203" ht="14.25" customHeight="1">
      <c r="A203" s="15"/>
      <c r="B203" s="15"/>
      <c r="C203" s="169"/>
      <c r="D203" s="169"/>
      <c r="E203" s="169"/>
      <c r="F203" s="169"/>
      <c r="G203" s="169"/>
      <c r="H203" s="169"/>
      <c r="I203" s="169"/>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row>
    <row r="204" ht="14.25" customHeight="1">
      <c r="A204" s="15"/>
      <c r="B204" s="15"/>
      <c r="C204" s="169"/>
      <c r="D204" s="169"/>
      <c r="E204" s="169"/>
      <c r="F204" s="169"/>
      <c r="G204" s="169"/>
      <c r="H204" s="169"/>
      <c r="I204" s="169"/>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row>
    <row r="205" ht="14.25" customHeight="1">
      <c r="A205" s="15"/>
      <c r="B205" s="15"/>
      <c r="C205" s="169"/>
      <c r="D205" s="169"/>
      <c r="E205" s="169"/>
      <c r="F205" s="169"/>
      <c r="G205" s="169"/>
      <c r="H205" s="169"/>
      <c r="I205" s="169"/>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row>
    <row r="206" ht="14.25" customHeight="1">
      <c r="A206" s="15"/>
      <c r="B206" s="15"/>
      <c r="C206" s="169"/>
      <c r="D206" s="169"/>
      <c r="E206" s="169"/>
      <c r="F206" s="169"/>
      <c r="G206" s="169"/>
      <c r="H206" s="169"/>
      <c r="I206" s="169"/>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row>
    <row r="207" ht="14.25" customHeight="1">
      <c r="A207" s="15"/>
      <c r="B207" s="15"/>
      <c r="C207" s="169"/>
      <c r="D207" s="169"/>
      <c r="E207" s="169"/>
      <c r="F207" s="169"/>
      <c r="G207" s="169"/>
      <c r="H207" s="169"/>
      <c r="I207" s="169"/>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row>
    <row r="208" ht="14.25" customHeight="1">
      <c r="A208" s="15"/>
      <c r="B208" s="15"/>
      <c r="C208" s="169"/>
      <c r="D208" s="169"/>
      <c r="E208" s="169"/>
      <c r="F208" s="169"/>
      <c r="G208" s="169"/>
      <c r="H208" s="169"/>
      <c r="I208" s="169"/>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row>
    <row r="209" ht="14.25" customHeight="1">
      <c r="A209" s="15"/>
      <c r="B209" s="15"/>
      <c r="C209" s="169"/>
      <c r="D209" s="169"/>
      <c r="E209" s="169"/>
      <c r="F209" s="169"/>
      <c r="G209" s="169"/>
      <c r="H209" s="169"/>
      <c r="I209" s="169"/>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row>
    <row r="210" ht="14.25" customHeight="1">
      <c r="A210" s="15"/>
      <c r="B210" s="15"/>
      <c r="C210" s="169"/>
      <c r="D210" s="169"/>
      <c r="E210" s="169"/>
      <c r="F210" s="169"/>
      <c r="G210" s="169"/>
      <c r="H210" s="169"/>
      <c r="I210" s="169"/>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row>
    <row r="211" ht="14.25" customHeight="1">
      <c r="A211" s="15"/>
      <c r="B211" s="15"/>
      <c r="C211" s="169"/>
      <c r="D211" s="169"/>
      <c r="E211" s="169"/>
      <c r="F211" s="169"/>
      <c r="G211" s="169"/>
      <c r="H211" s="169"/>
      <c r="I211" s="169"/>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row>
    <row r="212" ht="14.25" customHeight="1">
      <c r="A212" s="15"/>
      <c r="B212" s="15"/>
      <c r="C212" s="169"/>
      <c r="D212" s="169"/>
      <c r="E212" s="169"/>
      <c r="F212" s="169"/>
      <c r="G212" s="169"/>
      <c r="H212" s="169"/>
      <c r="I212" s="169"/>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row>
    <row r="213" ht="14.25" customHeight="1">
      <c r="A213" s="15"/>
      <c r="B213" s="15"/>
      <c r="C213" s="169"/>
      <c r="D213" s="169"/>
      <c r="E213" s="169"/>
      <c r="F213" s="169"/>
      <c r="G213" s="169"/>
      <c r="H213" s="169"/>
      <c r="I213" s="169"/>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row>
    <row r="214" ht="14.25" customHeight="1">
      <c r="A214" s="15"/>
      <c r="B214" s="15"/>
      <c r="C214" s="169"/>
      <c r="D214" s="169"/>
      <c r="E214" s="169"/>
      <c r="F214" s="169"/>
      <c r="G214" s="169"/>
      <c r="H214" s="169"/>
      <c r="I214" s="169"/>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row>
    <row r="215" ht="14.25" customHeight="1">
      <c r="A215" s="15"/>
      <c r="B215" s="15"/>
      <c r="C215" s="169"/>
      <c r="D215" s="169"/>
      <c r="E215" s="169"/>
      <c r="F215" s="169"/>
      <c r="G215" s="169"/>
      <c r="H215" s="169"/>
      <c r="I215" s="169"/>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row>
    <row r="216" ht="14.25" customHeight="1">
      <c r="A216" s="15"/>
      <c r="B216" s="15"/>
      <c r="C216" s="169"/>
      <c r="D216" s="169"/>
      <c r="E216" s="169"/>
      <c r="F216" s="169"/>
      <c r="G216" s="169"/>
      <c r="H216" s="169"/>
      <c r="I216" s="169"/>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row>
    <row r="217" ht="14.25" customHeight="1">
      <c r="A217" s="15"/>
      <c r="B217" s="15"/>
      <c r="C217" s="169"/>
      <c r="D217" s="169"/>
      <c r="E217" s="169"/>
      <c r="F217" s="169"/>
      <c r="G217" s="169"/>
      <c r="H217" s="169"/>
      <c r="I217" s="169"/>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row>
    <row r="218" ht="14.25" customHeight="1">
      <c r="A218" s="15"/>
      <c r="B218" s="15"/>
      <c r="C218" s="169"/>
      <c r="D218" s="169"/>
      <c r="E218" s="169"/>
      <c r="F218" s="169"/>
      <c r="G218" s="169"/>
      <c r="H218" s="169"/>
      <c r="I218" s="169"/>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row>
    <row r="219" ht="14.25" customHeight="1">
      <c r="A219" s="15"/>
      <c r="B219" s="15"/>
      <c r="C219" s="169"/>
      <c r="D219" s="169"/>
      <c r="E219" s="169"/>
      <c r="F219" s="169"/>
      <c r="G219" s="169"/>
      <c r="H219" s="169"/>
      <c r="I219" s="169"/>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row>
    <row r="220" ht="14.25" customHeight="1">
      <c r="A220" s="15"/>
      <c r="B220" s="15"/>
      <c r="C220" s="169"/>
      <c r="D220" s="169"/>
      <c r="E220" s="169"/>
      <c r="F220" s="169"/>
      <c r="G220" s="169"/>
      <c r="H220" s="169"/>
      <c r="I220" s="169"/>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row>
    <row r="221" ht="15.75" customHeight="1">
      <c r="J221" s="106"/>
      <c r="N221" s="106"/>
      <c r="Q221" s="106"/>
      <c r="U221" s="106"/>
      <c r="X221" s="106"/>
      <c r="AB221" s="106"/>
      <c r="AE221" s="106"/>
      <c r="AI221" s="106"/>
    </row>
    <row r="222" ht="15.75" customHeight="1">
      <c r="J222" s="106"/>
      <c r="N222" s="106"/>
      <c r="Q222" s="106"/>
      <c r="U222" s="106"/>
      <c r="X222" s="106"/>
      <c r="AB222" s="106"/>
      <c r="AE222" s="106"/>
      <c r="AI222" s="106"/>
    </row>
    <row r="223" ht="15.75" customHeight="1">
      <c r="J223" s="106"/>
      <c r="N223" s="106"/>
      <c r="Q223" s="106"/>
      <c r="U223" s="106"/>
      <c r="X223" s="106"/>
      <c r="AB223" s="106"/>
      <c r="AE223" s="106"/>
      <c r="AI223" s="106"/>
    </row>
    <row r="224" ht="15.75" customHeight="1">
      <c r="J224" s="106"/>
      <c r="N224" s="106"/>
      <c r="Q224" s="106"/>
      <c r="U224" s="106"/>
      <c r="X224" s="106"/>
      <c r="AB224" s="106"/>
      <c r="AE224" s="106"/>
      <c r="AI224" s="106"/>
    </row>
    <row r="225" ht="15.75" customHeight="1">
      <c r="J225" s="106"/>
      <c r="N225" s="106"/>
      <c r="Q225" s="106"/>
      <c r="U225" s="106"/>
      <c r="X225" s="106"/>
      <c r="AB225" s="106"/>
      <c r="AE225" s="106"/>
      <c r="AI225" s="106"/>
    </row>
    <row r="226" ht="15.75" customHeight="1">
      <c r="J226" s="106"/>
      <c r="N226" s="106"/>
      <c r="Q226" s="106"/>
      <c r="U226" s="106"/>
      <c r="X226" s="106"/>
      <c r="AB226" s="106"/>
      <c r="AE226" s="106"/>
      <c r="AI226" s="106"/>
    </row>
    <row r="227" ht="15.75" customHeight="1">
      <c r="J227" s="106"/>
      <c r="N227" s="106"/>
      <c r="Q227" s="106"/>
      <c r="U227" s="106"/>
      <c r="X227" s="106"/>
      <c r="AB227" s="106"/>
      <c r="AE227" s="106"/>
      <c r="AI227" s="106"/>
    </row>
    <row r="228" ht="15.75" customHeight="1">
      <c r="J228" s="106"/>
      <c r="N228" s="106"/>
      <c r="Q228" s="106"/>
      <c r="U228" s="106"/>
      <c r="X228" s="106"/>
      <c r="AB228" s="106"/>
      <c r="AE228" s="106"/>
      <c r="AI228" s="106"/>
    </row>
    <row r="229" ht="15.75" customHeight="1">
      <c r="J229" s="106"/>
      <c r="N229" s="106"/>
      <c r="Q229" s="106"/>
      <c r="U229" s="106"/>
      <c r="X229" s="106"/>
      <c r="AB229" s="106"/>
      <c r="AE229" s="106"/>
      <c r="AI229" s="106"/>
    </row>
    <row r="230" ht="15.75" customHeight="1">
      <c r="J230" s="106"/>
      <c r="N230" s="106"/>
      <c r="Q230" s="106"/>
      <c r="U230" s="106"/>
      <c r="X230" s="106"/>
      <c r="AB230" s="106"/>
      <c r="AE230" s="106"/>
      <c r="AI230" s="106"/>
    </row>
    <row r="231" ht="15.75" customHeight="1">
      <c r="J231" s="106"/>
      <c r="N231" s="106"/>
      <c r="Q231" s="106"/>
      <c r="U231" s="106"/>
      <c r="X231" s="106"/>
      <c r="AB231" s="106"/>
      <c r="AE231" s="106"/>
      <c r="AI231" s="106"/>
    </row>
    <row r="232" ht="15.75" customHeight="1">
      <c r="J232" s="106"/>
      <c r="N232" s="106"/>
      <c r="Q232" s="106"/>
      <c r="U232" s="106"/>
      <c r="X232" s="106"/>
      <c r="AB232" s="106"/>
      <c r="AE232" s="106"/>
      <c r="AI232" s="106"/>
    </row>
    <row r="233" ht="15.75" customHeight="1">
      <c r="J233" s="106"/>
      <c r="N233" s="106"/>
      <c r="Q233" s="106"/>
      <c r="U233" s="106"/>
      <c r="X233" s="106"/>
      <c r="AB233" s="106"/>
      <c r="AE233" s="106"/>
      <c r="AI233" s="106"/>
    </row>
    <row r="234" ht="15.75" customHeight="1">
      <c r="J234" s="106"/>
      <c r="N234" s="106"/>
      <c r="Q234" s="106"/>
      <c r="U234" s="106"/>
      <c r="X234" s="106"/>
      <c r="AB234" s="106"/>
      <c r="AE234" s="106"/>
      <c r="AI234" s="106"/>
    </row>
    <row r="235" ht="15.75" customHeight="1">
      <c r="J235" s="106"/>
      <c r="N235" s="106"/>
      <c r="Q235" s="106"/>
      <c r="U235" s="106"/>
      <c r="X235" s="106"/>
      <c r="AB235" s="106"/>
      <c r="AE235" s="106"/>
      <c r="AI235" s="106"/>
    </row>
    <row r="236" ht="15.75" customHeight="1">
      <c r="J236" s="106"/>
      <c r="N236" s="106"/>
      <c r="Q236" s="106"/>
      <c r="U236" s="106"/>
      <c r="X236" s="106"/>
      <c r="AB236" s="106"/>
      <c r="AE236" s="106"/>
      <c r="AI236" s="106"/>
    </row>
    <row r="237" ht="15.75" customHeight="1">
      <c r="J237" s="106"/>
      <c r="N237" s="106"/>
      <c r="Q237" s="106"/>
      <c r="U237" s="106"/>
      <c r="X237" s="106"/>
      <c r="AB237" s="106"/>
      <c r="AE237" s="106"/>
      <c r="AI237" s="106"/>
    </row>
    <row r="238" ht="15.75" customHeight="1">
      <c r="J238" s="106"/>
      <c r="N238" s="106"/>
      <c r="Q238" s="106"/>
      <c r="U238" s="106"/>
      <c r="X238" s="106"/>
      <c r="AB238" s="106"/>
      <c r="AE238" s="106"/>
      <c r="AI238" s="106"/>
    </row>
    <row r="239" ht="15.75" customHeight="1">
      <c r="J239" s="106"/>
      <c r="N239" s="106"/>
      <c r="Q239" s="106"/>
      <c r="U239" s="106"/>
      <c r="X239" s="106"/>
      <c r="AB239" s="106"/>
      <c r="AE239" s="106"/>
      <c r="AI239" s="106"/>
    </row>
    <row r="240" ht="15.75" customHeight="1">
      <c r="J240" s="106"/>
      <c r="N240" s="106"/>
      <c r="Q240" s="106"/>
      <c r="U240" s="106"/>
      <c r="X240" s="106"/>
      <c r="AB240" s="106"/>
      <c r="AE240" s="106"/>
      <c r="AI240" s="106"/>
    </row>
    <row r="241" ht="15.75" customHeight="1">
      <c r="J241" s="106"/>
      <c r="N241" s="106"/>
      <c r="Q241" s="106"/>
      <c r="U241" s="106"/>
      <c r="X241" s="106"/>
      <c r="AB241" s="106"/>
      <c r="AE241" s="106"/>
      <c r="AI241" s="106"/>
    </row>
    <row r="242" ht="15.75" customHeight="1">
      <c r="J242" s="106"/>
      <c r="N242" s="106"/>
      <c r="Q242" s="106"/>
      <c r="U242" s="106"/>
      <c r="X242" s="106"/>
      <c r="AB242" s="106"/>
      <c r="AE242" s="106"/>
      <c r="AI242" s="106"/>
    </row>
    <row r="243" ht="15.75" customHeight="1">
      <c r="J243" s="106"/>
      <c r="N243" s="106"/>
      <c r="Q243" s="106"/>
      <c r="U243" s="106"/>
      <c r="X243" s="106"/>
      <c r="AB243" s="106"/>
      <c r="AE243" s="106"/>
      <c r="AI243" s="106"/>
    </row>
    <row r="244" ht="15.75" customHeight="1">
      <c r="J244" s="106"/>
      <c r="N244" s="106"/>
      <c r="Q244" s="106"/>
      <c r="U244" s="106"/>
      <c r="X244" s="106"/>
      <c r="AB244" s="106"/>
      <c r="AE244" s="106"/>
      <c r="AI244" s="106"/>
    </row>
    <row r="245" ht="15.75" customHeight="1">
      <c r="J245" s="106"/>
      <c r="N245" s="106"/>
      <c r="Q245" s="106"/>
      <c r="U245" s="106"/>
      <c r="X245" s="106"/>
      <c r="AB245" s="106"/>
      <c r="AE245" s="106"/>
      <c r="AI245" s="106"/>
    </row>
    <row r="246" ht="15.75" customHeight="1">
      <c r="J246" s="106"/>
      <c r="N246" s="106"/>
      <c r="Q246" s="106"/>
      <c r="U246" s="106"/>
      <c r="X246" s="106"/>
      <c r="AB246" s="106"/>
      <c r="AE246" s="106"/>
      <c r="AI246" s="106"/>
    </row>
    <row r="247" ht="15.75" customHeight="1">
      <c r="J247" s="106"/>
      <c r="N247" s="106"/>
      <c r="Q247" s="106"/>
      <c r="U247" s="106"/>
      <c r="X247" s="106"/>
      <c r="AB247" s="106"/>
      <c r="AE247" s="106"/>
      <c r="AI247" s="106"/>
    </row>
    <row r="248" ht="15.75" customHeight="1">
      <c r="J248" s="106"/>
      <c r="N248" s="106"/>
      <c r="Q248" s="106"/>
      <c r="U248" s="106"/>
      <c r="X248" s="106"/>
      <c r="AB248" s="106"/>
      <c r="AE248" s="106"/>
      <c r="AI248" s="106"/>
    </row>
    <row r="249" ht="15.75" customHeight="1">
      <c r="J249" s="106"/>
      <c r="N249" s="106"/>
      <c r="Q249" s="106"/>
      <c r="U249" s="106"/>
      <c r="X249" s="106"/>
      <c r="AB249" s="106"/>
      <c r="AE249" s="106"/>
      <c r="AI249" s="106"/>
    </row>
    <row r="250" ht="15.75" customHeight="1">
      <c r="J250" s="106"/>
      <c r="N250" s="106"/>
      <c r="Q250" s="106"/>
      <c r="U250" s="106"/>
      <c r="X250" s="106"/>
      <c r="AB250" s="106"/>
      <c r="AE250" s="106"/>
      <c r="AI250" s="106"/>
    </row>
    <row r="251" ht="15.75" customHeight="1">
      <c r="J251" s="106"/>
      <c r="N251" s="106"/>
      <c r="Q251" s="106"/>
      <c r="U251" s="106"/>
      <c r="X251" s="106"/>
      <c r="AB251" s="106"/>
      <c r="AE251" s="106"/>
      <c r="AI251" s="106"/>
    </row>
    <row r="252" ht="15.75" customHeight="1">
      <c r="J252" s="106"/>
      <c r="N252" s="106"/>
      <c r="Q252" s="106"/>
      <c r="U252" s="106"/>
      <c r="X252" s="106"/>
      <c r="AB252" s="106"/>
      <c r="AE252" s="106"/>
      <c r="AI252" s="106"/>
    </row>
    <row r="253" ht="15.75" customHeight="1">
      <c r="J253" s="106"/>
      <c r="N253" s="106"/>
      <c r="Q253" s="106"/>
      <c r="U253" s="106"/>
      <c r="X253" s="106"/>
      <c r="AB253" s="106"/>
      <c r="AE253" s="106"/>
      <c r="AI253" s="106"/>
    </row>
    <row r="254" ht="15.75" customHeight="1">
      <c r="J254" s="106"/>
      <c r="N254" s="106"/>
      <c r="Q254" s="106"/>
      <c r="U254" s="106"/>
      <c r="X254" s="106"/>
      <c r="AB254" s="106"/>
      <c r="AE254" s="106"/>
      <c r="AI254" s="106"/>
    </row>
    <row r="255" ht="15.75" customHeight="1">
      <c r="J255" s="106"/>
      <c r="N255" s="106"/>
      <c r="Q255" s="106"/>
      <c r="U255" s="106"/>
      <c r="X255" s="106"/>
      <c r="AB255" s="106"/>
      <c r="AE255" s="106"/>
      <c r="AI255" s="106"/>
    </row>
    <row r="256" ht="15.75" customHeight="1">
      <c r="J256" s="106"/>
      <c r="N256" s="106"/>
      <c r="Q256" s="106"/>
      <c r="U256" s="106"/>
      <c r="X256" s="106"/>
      <c r="AB256" s="106"/>
      <c r="AE256" s="106"/>
      <c r="AI256" s="106"/>
    </row>
    <row r="257" ht="15.75" customHeight="1">
      <c r="J257" s="106"/>
      <c r="N257" s="106"/>
      <c r="Q257" s="106"/>
      <c r="U257" s="106"/>
      <c r="X257" s="106"/>
      <c r="AB257" s="106"/>
      <c r="AE257" s="106"/>
      <c r="AI257" s="106"/>
    </row>
    <row r="258" ht="15.75" customHeight="1">
      <c r="J258" s="106"/>
      <c r="N258" s="106"/>
      <c r="Q258" s="106"/>
      <c r="U258" s="106"/>
      <c r="X258" s="106"/>
      <c r="AB258" s="106"/>
      <c r="AE258" s="106"/>
      <c r="AI258" s="106"/>
    </row>
    <row r="259" ht="15.75" customHeight="1">
      <c r="J259" s="106"/>
      <c r="N259" s="106"/>
      <c r="Q259" s="106"/>
      <c r="U259" s="106"/>
      <c r="X259" s="106"/>
      <c r="AB259" s="106"/>
      <c r="AE259" s="106"/>
      <c r="AI259" s="106"/>
    </row>
    <row r="260" ht="15.75" customHeight="1">
      <c r="J260" s="106"/>
      <c r="N260" s="106"/>
      <c r="Q260" s="106"/>
      <c r="U260" s="106"/>
      <c r="X260" s="106"/>
      <c r="AB260" s="106"/>
      <c r="AE260" s="106"/>
      <c r="AI260" s="106"/>
    </row>
    <row r="261" ht="15.75" customHeight="1">
      <c r="J261" s="106"/>
      <c r="N261" s="106"/>
      <c r="Q261" s="106"/>
      <c r="U261" s="106"/>
      <c r="X261" s="106"/>
      <c r="AB261" s="106"/>
      <c r="AE261" s="106"/>
      <c r="AI261" s="106"/>
    </row>
    <row r="262" ht="15.75" customHeight="1">
      <c r="J262" s="106"/>
      <c r="N262" s="106"/>
      <c r="Q262" s="106"/>
      <c r="U262" s="106"/>
      <c r="X262" s="106"/>
      <c r="AB262" s="106"/>
      <c r="AE262" s="106"/>
      <c r="AI262" s="106"/>
    </row>
    <row r="263" ht="15.75" customHeight="1">
      <c r="J263" s="106"/>
      <c r="N263" s="106"/>
      <c r="Q263" s="106"/>
      <c r="U263" s="106"/>
      <c r="X263" s="106"/>
      <c r="AB263" s="106"/>
      <c r="AE263" s="106"/>
      <c r="AI263" s="106"/>
    </row>
    <row r="264" ht="15.75" customHeight="1">
      <c r="J264" s="106"/>
      <c r="N264" s="106"/>
      <c r="Q264" s="106"/>
      <c r="U264" s="106"/>
      <c r="X264" s="106"/>
      <c r="AB264" s="106"/>
      <c r="AE264" s="106"/>
      <c r="AI264" s="106"/>
    </row>
    <row r="265" ht="15.75" customHeight="1">
      <c r="J265" s="106"/>
      <c r="N265" s="106"/>
      <c r="Q265" s="106"/>
      <c r="U265" s="106"/>
      <c r="X265" s="106"/>
      <c r="AB265" s="106"/>
      <c r="AE265" s="106"/>
      <c r="AI265" s="106"/>
    </row>
    <row r="266" ht="15.75" customHeight="1">
      <c r="J266" s="106"/>
      <c r="N266" s="106"/>
      <c r="Q266" s="106"/>
      <c r="U266" s="106"/>
      <c r="X266" s="106"/>
      <c r="AB266" s="106"/>
      <c r="AE266" s="106"/>
      <c r="AI266" s="106"/>
    </row>
    <row r="267" ht="15.75" customHeight="1">
      <c r="J267" s="106"/>
      <c r="N267" s="106"/>
      <c r="Q267" s="106"/>
      <c r="U267" s="106"/>
      <c r="X267" s="106"/>
      <c r="AB267" s="106"/>
      <c r="AE267" s="106"/>
      <c r="AI267" s="106"/>
    </row>
    <row r="268" ht="15.75" customHeight="1">
      <c r="J268" s="106"/>
      <c r="N268" s="106"/>
      <c r="Q268" s="106"/>
      <c r="U268" s="106"/>
      <c r="X268" s="106"/>
      <c r="AB268" s="106"/>
      <c r="AE268" s="106"/>
      <c r="AI268" s="106"/>
    </row>
    <row r="269" ht="15.75" customHeight="1">
      <c r="J269" s="106"/>
      <c r="N269" s="106"/>
      <c r="Q269" s="106"/>
      <c r="U269" s="106"/>
      <c r="X269" s="106"/>
      <c r="AB269" s="106"/>
      <c r="AE269" s="106"/>
      <c r="AI269" s="106"/>
    </row>
    <row r="270" ht="15.75" customHeight="1">
      <c r="J270" s="106"/>
      <c r="N270" s="106"/>
      <c r="Q270" s="106"/>
      <c r="U270" s="106"/>
      <c r="X270" s="106"/>
      <c r="AB270" s="106"/>
      <c r="AE270" s="106"/>
      <c r="AI270" s="106"/>
    </row>
    <row r="271" ht="15.75" customHeight="1">
      <c r="J271" s="106"/>
      <c r="N271" s="106"/>
      <c r="Q271" s="106"/>
      <c r="U271" s="106"/>
      <c r="X271" s="106"/>
      <c r="AB271" s="106"/>
      <c r="AE271" s="106"/>
      <c r="AI271" s="106"/>
    </row>
    <row r="272" ht="15.75" customHeight="1">
      <c r="J272" s="106"/>
      <c r="N272" s="106"/>
      <c r="Q272" s="106"/>
      <c r="U272" s="106"/>
      <c r="X272" s="106"/>
      <c r="AB272" s="106"/>
      <c r="AE272" s="106"/>
      <c r="AI272" s="106"/>
    </row>
    <row r="273" ht="15.75" customHeight="1">
      <c r="J273" s="106"/>
      <c r="N273" s="106"/>
      <c r="Q273" s="106"/>
      <c r="U273" s="106"/>
      <c r="X273" s="106"/>
      <c r="AB273" s="106"/>
      <c r="AE273" s="106"/>
      <c r="AI273" s="106"/>
    </row>
    <row r="274" ht="15.75" customHeight="1">
      <c r="J274" s="106"/>
      <c r="N274" s="106"/>
      <c r="Q274" s="106"/>
      <c r="U274" s="106"/>
      <c r="X274" s="106"/>
      <c r="AB274" s="106"/>
      <c r="AE274" s="106"/>
      <c r="AI274" s="106"/>
    </row>
    <row r="275" ht="15.75" customHeight="1">
      <c r="J275" s="106"/>
      <c r="N275" s="106"/>
      <c r="Q275" s="106"/>
      <c r="U275" s="106"/>
      <c r="X275" s="106"/>
      <c r="AB275" s="106"/>
      <c r="AE275" s="106"/>
      <c r="AI275" s="106"/>
    </row>
    <row r="276" ht="15.75" customHeight="1">
      <c r="J276" s="106"/>
      <c r="N276" s="106"/>
      <c r="Q276" s="106"/>
      <c r="U276" s="106"/>
      <c r="X276" s="106"/>
      <c r="AB276" s="106"/>
      <c r="AE276" s="106"/>
      <c r="AI276" s="106"/>
    </row>
    <row r="277" ht="15.75" customHeight="1">
      <c r="J277" s="106"/>
      <c r="N277" s="106"/>
      <c r="Q277" s="106"/>
      <c r="U277" s="106"/>
      <c r="X277" s="106"/>
      <c r="AB277" s="106"/>
      <c r="AE277" s="106"/>
      <c r="AI277" s="106"/>
    </row>
    <row r="278" ht="15.75" customHeight="1">
      <c r="J278" s="106"/>
      <c r="N278" s="106"/>
      <c r="Q278" s="106"/>
      <c r="U278" s="106"/>
      <c r="X278" s="106"/>
      <c r="AB278" s="106"/>
      <c r="AE278" s="106"/>
      <c r="AI278" s="106"/>
    </row>
    <row r="279" ht="15.75" customHeight="1">
      <c r="J279" s="106"/>
      <c r="N279" s="106"/>
      <c r="Q279" s="106"/>
      <c r="U279" s="106"/>
      <c r="X279" s="106"/>
      <c r="AB279" s="106"/>
      <c r="AE279" s="106"/>
      <c r="AI279" s="106"/>
    </row>
    <row r="280" ht="15.75" customHeight="1">
      <c r="J280" s="106"/>
      <c r="N280" s="106"/>
      <c r="Q280" s="106"/>
      <c r="U280" s="106"/>
      <c r="X280" s="106"/>
      <c r="AB280" s="106"/>
      <c r="AE280" s="106"/>
      <c r="AI280" s="106"/>
    </row>
    <row r="281" ht="15.75" customHeight="1">
      <c r="J281" s="106"/>
      <c r="N281" s="106"/>
      <c r="Q281" s="106"/>
      <c r="U281" s="106"/>
      <c r="X281" s="106"/>
      <c r="AB281" s="106"/>
      <c r="AE281" s="106"/>
      <c r="AI281" s="106"/>
    </row>
    <row r="282" ht="15.75" customHeight="1">
      <c r="J282" s="106"/>
      <c r="N282" s="106"/>
      <c r="Q282" s="106"/>
      <c r="U282" s="106"/>
      <c r="X282" s="106"/>
      <c r="AB282" s="106"/>
      <c r="AE282" s="106"/>
      <c r="AI282" s="106"/>
    </row>
    <row r="283" ht="15.75" customHeight="1">
      <c r="J283" s="106"/>
      <c r="N283" s="106"/>
      <c r="Q283" s="106"/>
      <c r="U283" s="106"/>
      <c r="X283" s="106"/>
      <c r="AB283" s="106"/>
      <c r="AE283" s="106"/>
      <c r="AI283" s="106"/>
    </row>
    <row r="284" ht="15.75" customHeight="1">
      <c r="J284" s="106"/>
      <c r="N284" s="106"/>
      <c r="Q284" s="106"/>
      <c r="U284" s="106"/>
      <c r="X284" s="106"/>
      <c r="AB284" s="106"/>
      <c r="AE284" s="106"/>
      <c r="AI284" s="106"/>
    </row>
    <row r="285" ht="15.75" customHeight="1">
      <c r="J285" s="106"/>
      <c r="N285" s="106"/>
      <c r="Q285" s="106"/>
      <c r="U285" s="106"/>
      <c r="X285" s="106"/>
      <c r="AB285" s="106"/>
      <c r="AE285" s="106"/>
      <c r="AI285" s="106"/>
    </row>
    <row r="286" ht="15.75" customHeight="1">
      <c r="J286" s="106"/>
      <c r="N286" s="106"/>
      <c r="Q286" s="106"/>
      <c r="U286" s="106"/>
      <c r="X286" s="106"/>
      <c r="AB286" s="106"/>
      <c r="AE286" s="106"/>
      <c r="AI286" s="106"/>
    </row>
    <row r="287" ht="15.75" customHeight="1">
      <c r="J287" s="106"/>
      <c r="N287" s="106"/>
      <c r="Q287" s="106"/>
      <c r="U287" s="106"/>
      <c r="X287" s="106"/>
      <c r="AB287" s="106"/>
      <c r="AE287" s="106"/>
      <c r="AI287" s="106"/>
    </row>
    <row r="288" ht="15.75" customHeight="1">
      <c r="J288" s="106"/>
      <c r="N288" s="106"/>
      <c r="Q288" s="106"/>
      <c r="U288" s="106"/>
      <c r="X288" s="106"/>
      <c r="AB288" s="106"/>
      <c r="AE288" s="106"/>
      <c r="AI288" s="106"/>
    </row>
    <row r="289" ht="15.75" customHeight="1">
      <c r="J289" s="106"/>
      <c r="N289" s="106"/>
      <c r="Q289" s="106"/>
      <c r="U289" s="106"/>
      <c r="X289" s="106"/>
      <c r="AB289" s="106"/>
      <c r="AE289" s="106"/>
      <c r="AI289" s="106"/>
    </row>
    <row r="290" ht="15.75" customHeight="1">
      <c r="J290" s="106"/>
      <c r="N290" s="106"/>
      <c r="Q290" s="106"/>
      <c r="U290" s="106"/>
      <c r="X290" s="106"/>
      <c r="AB290" s="106"/>
      <c r="AE290" s="106"/>
      <c r="AI290" s="106"/>
    </row>
    <row r="291" ht="15.75" customHeight="1">
      <c r="J291" s="106"/>
      <c r="N291" s="106"/>
      <c r="Q291" s="106"/>
      <c r="U291" s="106"/>
      <c r="X291" s="106"/>
      <c r="AB291" s="106"/>
      <c r="AE291" s="106"/>
      <c r="AI291" s="106"/>
    </row>
    <row r="292" ht="15.75" customHeight="1">
      <c r="J292" s="106"/>
      <c r="N292" s="106"/>
      <c r="Q292" s="106"/>
      <c r="U292" s="106"/>
      <c r="X292" s="106"/>
      <c r="AB292" s="106"/>
      <c r="AE292" s="106"/>
      <c r="AI292" s="106"/>
    </row>
    <row r="293" ht="15.75" customHeight="1">
      <c r="J293" s="106"/>
      <c r="N293" s="106"/>
      <c r="Q293" s="106"/>
      <c r="U293" s="106"/>
      <c r="X293" s="106"/>
      <c r="AB293" s="106"/>
      <c r="AE293" s="106"/>
      <c r="AI293" s="106"/>
    </row>
    <row r="294" ht="15.75" customHeight="1">
      <c r="J294" s="106"/>
      <c r="N294" s="106"/>
      <c r="Q294" s="106"/>
      <c r="U294" s="106"/>
      <c r="X294" s="106"/>
      <c r="AB294" s="106"/>
      <c r="AE294" s="106"/>
      <c r="AI294" s="106"/>
    </row>
    <row r="295" ht="15.75" customHeight="1">
      <c r="J295" s="106"/>
      <c r="N295" s="106"/>
      <c r="Q295" s="106"/>
      <c r="U295" s="106"/>
      <c r="X295" s="106"/>
      <c r="AB295" s="106"/>
      <c r="AE295" s="106"/>
      <c r="AI295" s="106"/>
    </row>
    <row r="296" ht="15.75" customHeight="1">
      <c r="J296" s="106"/>
      <c r="N296" s="106"/>
      <c r="Q296" s="106"/>
      <c r="U296" s="106"/>
      <c r="X296" s="106"/>
      <c r="AB296" s="106"/>
      <c r="AE296" s="106"/>
      <c r="AI296" s="106"/>
    </row>
    <row r="297" ht="15.75" customHeight="1">
      <c r="J297" s="106"/>
      <c r="N297" s="106"/>
      <c r="Q297" s="106"/>
      <c r="U297" s="106"/>
      <c r="X297" s="106"/>
      <c r="AB297" s="106"/>
      <c r="AE297" s="106"/>
      <c r="AI297" s="106"/>
    </row>
    <row r="298" ht="15.75" customHeight="1">
      <c r="J298" s="106"/>
      <c r="N298" s="106"/>
      <c r="Q298" s="106"/>
      <c r="U298" s="106"/>
      <c r="X298" s="106"/>
      <c r="AB298" s="106"/>
      <c r="AE298" s="106"/>
      <c r="AI298" s="106"/>
    </row>
    <row r="299" ht="15.75" customHeight="1">
      <c r="J299" s="106"/>
      <c r="N299" s="106"/>
      <c r="Q299" s="106"/>
      <c r="U299" s="106"/>
      <c r="X299" s="106"/>
      <c r="AB299" s="106"/>
      <c r="AE299" s="106"/>
      <c r="AI299" s="106"/>
    </row>
    <row r="300" ht="15.75" customHeight="1">
      <c r="J300" s="106"/>
      <c r="N300" s="106"/>
      <c r="Q300" s="106"/>
      <c r="U300" s="106"/>
      <c r="X300" s="106"/>
      <c r="AB300" s="106"/>
      <c r="AE300" s="106"/>
      <c r="AI300" s="106"/>
    </row>
    <row r="301" ht="15.75" customHeight="1">
      <c r="J301" s="106"/>
      <c r="N301" s="106"/>
      <c r="Q301" s="106"/>
      <c r="U301" s="106"/>
      <c r="X301" s="106"/>
      <c r="AB301" s="106"/>
      <c r="AE301" s="106"/>
      <c r="AI301" s="106"/>
    </row>
    <row r="302" ht="15.75" customHeight="1">
      <c r="J302" s="106"/>
      <c r="N302" s="106"/>
      <c r="Q302" s="106"/>
      <c r="U302" s="106"/>
      <c r="X302" s="106"/>
      <c r="AB302" s="106"/>
      <c r="AE302" s="106"/>
      <c r="AI302" s="106"/>
    </row>
    <row r="303" ht="15.75" customHeight="1">
      <c r="J303" s="106"/>
      <c r="N303" s="106"/>
      <c r="Q303" s="106"/>
      <c r="U303" s="106"/>
      <c r="X303" s="106"/>
      <c r="AB303" s="106"/>
      <c r="AE303" s="106"/>
      <c r="AI303" s="106"/>
    </row>
    <row r="304" ht="15.75" customHeight="1">
      <c r="J304" s="106"/>
      <c r="N304" s="106"/>
      <c r="Q304" s="106"/>
      <c r="U304" s="106"/>
      <c r="X304" s="106"/>
      <c r="AB304" s="106"/>
      <c r="AE304" s="106"/>
      <c r="AI304" s="106"/>
    </row>
    <row r="305" ht="15.75" customHeight="1">
      <c r="J305" s="106"/>
      <c r="N305" s="106"/>
      <c r="Q305" s="106"/>
      <c r="U305" s="106"/>
      <c r="X305" s="106"/>
      <c r="AB305" s="106"/>
      <c r="AE305" s="106"/>
      <c r="AI305" s="106"/>
    </row>
    <row r="306" ht="15.75" customHeight="1">
      <c r="J306" s="106"/>
      <c r="N306" s="106"/>
      <c r="Q306" s="106"/>
      <c r="U306" s="106"/>
      <c r="X306" s="106"/>
      <c r="AB306" s="106"/>
      <c r="AE306" s="106"/>
      <c r="AI306" s="106"/>
    </row>
    <row r="307" ht="15.75" customHeight="1">
      <c r="J307" s="106"/>
      <c r="N307" s="106"/>
      <c r="Q307" s="106"/>
      <c r="U307" s="106"/>
      <c r="X307" s="106"/>
      <c r="AB307" s="106"/>
      <c r="AE307" s="106"/>
      <c r="AI307" s="106"/>
    </row>
    <row r="308" ht="15.75" customHeight="1">
      <c r="J308" s="106"/>
      <c r="N308" s="106"/>
      <c r="Q308" s="106"/>
      <c r="U308" s="106"/>
      <c r="X308" s="106"/>
      <c r="AB308" s="106"/>
      <c r="AE308" s="106"/>
      <c r="AI308" s="106"/>
    </row>
    <row r="309" ht="15.75" customHeight="1">
      <c r="J309" s="106"/>
      <c r="N309" s="106"/>
      <c r="Q309" s="106"/>
      <c r="U309" s="106"/>
      <c r="X309" s="106"/>
      <c r="AB309" s="106"/>
      <c r="AE309" s="106"/>
      <c r="AI309" s="106"/>
    </row>
    <row r="310" ht="15.75" customHeight="1">
      <c r="J310" s="106"/>
      <c r="N310" s="106"/>
      <c r="Q310" s="106"/>
      <c r="U310" s="106"/>
      <c r="X310" s="106"/>
      <c r="AB310" s="106"/>
      <c r="AE310" s="106"/>
      <c r="AI310" s="106"/>
    </row>
    <row r="311" ht="15.75" customHeight="1">
      <c r="J311" s="106"/>
      <c r="N311" s="106"/>
      <c r="Q311" s="106"/>
      <c r="U311" s="106"/>
      <c r="X311" s="106"/>
      <c r="AB311" s="106"/>
      <c r="AE311" s="106"/>
      <c r="AI311" s="106"/>
    </row>
    <row r="312" ht="15.75" customHeight="1">
      <c r="J312" s="106"/>
      <c r="N312" s="106"/>
      <c r="Q312" s="106"/>
      <c r="U312" s="106"/>
      <c r="X312" s="106"/>
      <c r="AB312" s="106"/>
      <c r="AE312" s="106"/>
      <c r="AI312" s="106"/>
    </row>
    <row r="313" ht="15.75" customHeight="1">
      <c r="J313" s="106"/>
      <c r="N313" s="106"/>
      <c r="Q313" s="106"/>
      <c r="U313" s="106"/>
      <c r="X313" s="106"/>
      <c r="AB313" s="106"/>
      <c r="AE313" s="106"/>
      <c r="AI313" s="106"/>
    </row>
    <row r="314" ht="15.75" customHeight="1">
      <c r="J314" s="106"/>
      <c r="N314" s="106"/>
      <c r="Q314" s="106"/>
      <c r="U314" s="106"/>
      <c r="X314" s="106"/>
      <c r="AB314" s="106"/>
      <c r="AE314" s="106"/>
      <c r="AI314" s="106"/>
    </row>
    <row r="315" ht="15.75" customHeight="1">
      <c r="J315" s="106"/>
      <c r="N315" s="106"/>
      <c r="Q315" s="106"/>
      <c r="U315" s="106"/>
      <c r="X315" s="106"/>
      <c r="AB315" s="106"/>
      <c r="AE315" s="106"/>
      <c r="AI315" s="106"/>
    </row>
    <row r="316" ht="15.75" customHeight="1">
      <c r="J316" s="106"/>
      <c r="N316" s="106"/>
      <c r="Q316" s="106"/>
      <c r="U316" s="106"/>
      <c r="X316" s="106"/>
      <c r="AB316" s="106"/>
      <c r="AE316" s="106"/>
      <c r="AI316" s="106"/>
    </row>
    <row r="317" ht="15.75" customHeight="1">
      <c r="J317" s="106"/>
      <c r="N317" s="106"/>
      <c r="Q317" s="106"/>
      <c r="U317" s="106"/>
      <c r="X317" s="106"/>
      <c r="AB317" s="106"/>
      <c r="AE317" s="106"/>
      <c r="AI317" s="106"/>
    </row>
    <row r="318" ht="15.75" customHeight="1">
      <c r="J318" s="106"/>
      <c r="N318" s="106"/>
      <c r="Q318" s="106"/>
      <c r="U318" s="106"/>
      <c r="X318" s="106"/>
      <c r="AB318" s="106"/>
      <c r="AE318" s="106"/>
      <c r="AI318" s="106"/>
    </row>
    <row r="319" ht="15.75" customHeight="1">
      <c r="J319" s="106"/>
      <c r="N319" s="106"/>
      <c r="Q319" s="106"/>
      <c r="U319" s="106"/>
      <c r="X319" s="106"/>
      <c r="AB319" s="106"/>
      <c r="AE319" s="106"/>
      <c r="AI319" s="106"/>
    </row>
    <row r="320" ht="15.75" customHeight="1">
      <c r="J320" s="106"/>
      <c r="N320" s="106"/>
      <c r="Q320" s="106"/>
      <c r="U320" s="106"/>
      <c r="X320" s="106"/>
      <c r="AB320" s="106"/>
      <c r="AE320" s="106"/>
      <c r="AI320" s="106"/>
    </row>
    <row r="321" ht="15.75" customHeight="1">
      <c r="J321" s="106"/>
      <c r="N321" s="106"/>
      <c r="Q321" s="106"/>
      <c r="U321" s="106"/>
      <c r="X321" s="106"/>
      <c r="AB321" s="106"/>
      <c r="AE321" s="106"/>
      <c r="AI321" s="106"/>
    </row>
    <row r="322" ht="15.75" customHeight="1">
      <c r="J322" s="106"/>
      <c r="N322" s="106"/>
      <c r="Q322" s="106"/>
      <c r="U322" s="106"/>
      <c r="X322" s="106"/>
      <c r="AB322" s="106"/>
      <c r="AE322" s="106"/>
      <c r="AI322" s="106"/>
    </row>
    <row r="323" ht="15.75" customHeight="1">
      <c r="J323" s="106"/>
      <c r="N323" s="106"/>
      <c r="Q323" s="106"/>
      <c r="U323" s="106"/>
      <c r="X323" s="106"/>
      <c r="AB323" s="106"/>
      <c r="AE323" s="106"/>
      <c r="AI323" s="106"/>
    </row>
    <row r="324" ht="15.75" customHeight="1">
      <c r="J324" s="106"/>
      <c r="N324" s="106"/>
      <c r="Q324" s="106"/>
      <c r="U324" s="106"/>
      <c r="X324" s="106"/>
      <c r="AB324" s="106"/>
      <c r="AE324" s="106"/>
      <c r="AI324" s="106"/>
    </row>
    <row r="325" ht="15.75" customHeight="1">
      <c r="J325" s="106"/>
      <c r="N325" s="106"/>
      <c r="Q325" s="106"/>
      <c r="U325" s="106"/>
      <c r="X325" s="106"/>
      <c r="AB325" s="106"/>
      <c r="AE325" s="106"/>
      <c r="AI325" s="106"/>
    </row>
    <row r="326" ht="15.75" customHeight="1">
      <c r="J326" s="106"/>
      <c r="N326" s="106"/>
      <c r="Q326" s="106"/>
      <c r="U326" s="106"/>
      <c r="X326" s="106"/>
      <c r="AB326" s="106"/>
      <c r="AE326" s="106"/>
      <c r="AI326" s="106"/>
    </row>
    <row r="327" ht="15.75" customHeight="1">
      <c r="J327" s="106"/>
      <c r="N327" s="106"/>
      <c r="Q327" s="106"/>
      <c r="U327" s="106"/>
      <c r="X327" s="106"/>
      <c r="AB327" s="106"/>
      <c r="AE327" s="106"/>
      <c r="AI327" s="106"/>
    </row>
    <row r="328" ht="15.75" customHeight="1">
      <c r="J328" s="106"/>
      <c r="N328" s="106"/>
      <c r="Q328" s="106"/>
      <c r="U328" s="106"/>
      <c r="X328" s="106"/>
      <c r="AB328" s="106"/>
      <c r="AE328" s="106"/>
      <c r="AI328" s="106"/>
    </row>
    <row r="329" ht="15.75" customHeight="1">
      <c r="J329" s="106"/>
      <c r="N329" s="106"/>
      <c r="Q329" s="106"/>
      <c r="U329" s="106"/>
      <c r="X329" s="106"/>
      <c r="AB329" s="106"/>
      <c r="AE329" s="106"/>
      <c r="AI329" s="106"/>
    </row>
    <row r="330" ht="15.75" customHeight="1">
      <c r="J330" s="106"/>
      <c r="N330" s="106"/>
      <c r="Q330" s="106"/>
      <c r="U330" s="106"/>
      <c r="X330" s="106"/>
      <c r="AB330" s="106"/>
      <c r="AE330" s="106"/>
      <c r="AI330" s="106"/>
    </row>
    <row r="331" ht="15.75" customHeight="1">
      <c r="J331" s="106"/>
      <c r="N331" s="106"/>
      <c r="Q331" s="106"/>
      <c r="U331" s="106"/>
      <c r="X331" s="106"/>
      <c r="AB331" s="106"/>
      <c r="AE331" s="106"/>
      <c r="AI331" s="106"/>
    </row>
    <row r="332" ht="15.75" customHeight="1">
      <c r="J332" s="106"/>
      <c r="N332" s="106"/>
      <c r="Q332" s="106"/>
      <c r="U332" s="106"/>
      <c r="X332" s="106"/>
      <c r="AB332" s="106"/>
      <c r="AE332" s="106"/>
      <c r="AI332" s="106"/>
    </row>
    <row r="333" ht="15.75" customHeight="1">
      <c r="J333" s="106"/>
      <c r="N333" s="106"/>
      <c r="Q333" s="106"/>
      <c r="U333" s="106"/>
      <c r="X333" s="106"/>
      <c r="AB333" s="106"/>
      <c r="AE333" s="106"/>
      <c r="AI333" s="106"/>
    </row>
    <row r="334" ht="15.75" customHeight="1">
      <c r="J334" s="106"/>
      <c r="N334" s="106"/>
      <c r="Q334" s="106"/>
      <c r="U334" s="106"/>
      <c r="X334" s="106"/>
      <c r="AB334" s="106"/>
      <c r="AE334" s="106"/>
      <c r="AI334" s="106"/>
    </row>
    <row r="335" ht="15.75" customHeight="1">
      <c r="J335" s="106"/>
      <c r="N335" s="106"/>
      <c r="Q335" s="106"/>
      <c r="U335" s="106"/>
      <c r="X335" s="106"/>
      <c r="AB335" s="106"/>
      <c r="AE335" s="106"/>
      <c r="AI335" s="106"/>
    </row>
    <row r="336" ht="15.75" customHeight="1">
      <c r="J336" s="106"/>
      <c r="N336" s="106"/>
      <c r="Q336" s="106"/>
      <c r="U336" s="106"/>
      <c r="X336" s="106"/>
      <c r="AB336" s="106"/>
      <c r="AE336" s="106"/>
      <c r="AI336" s="106"/>
    </row>
    <row r="337" ht="15.75" customHeight="1">
      <c r="J337" s="106"/>
      <c r="N337" s="106"/>
      <c r="Q337" s="106"/>
      <c r="U337" s="106"/>
      <c r="X337" s="106"/>
      <c r="AB337" s="106"/>
      <c r="AE337" s="106"/>
      <c r="AI337" s="106"/>
    </row>
    <row r="338" ht="15.75" customHeight="1">
      <c r="J338" s="106"/>
      <c r="N338" s="106"/>
      <c r="Q338" s="106"/>
      <c r="U338" s="106"/>
      <c r="X338" s="106"/>
      <c r="AB338" s="106"/>
      <c r="AE338" s="106"/>
      <c r="AI338" s="106"/>
    </row>
    <row r="339" ht="15.75" customHeight="1">
      <c r="J339" s="106"/>
      <c r="N339" s="106"/>
      <c r="Q339" s="106"/>
      <c r="U339" s="106"/>
      <c r="X339" s="106"/>
      <c r="AB339" s="106"/>
      <c r="AE339" s="106"/>
      <c r="AI339" s="106"/>
    </row>
    <row r="340" ht="15.75" customHeight="1">
      <c r="J340" s="106"/>
      <c r="N340" s="106"/>
      <c r="Q340" s="106"/>
      <c r="U340" s="106"/>
      <c r="X340" s="106"/>
      <c r="AB340" s="106"/>
      <c r="AE340" s="106"/>
      <c r="AI340" s="106"/>
    </row>
    <row r="341" ht="15.75" customHeight="1">
      <c r="J341" s="106"/>
      <c r="N341" s="106"/>
      <c r="Q341" s="106"/>
      <c r="U341" s="106"/>
      <c r="X341" s="106"/>
      <c r="AB341" s="106"/>
      <c r="AE341" s="106"/>
      <c r="AI341" s="106"/>
    </row>
    <row r="342" ht="15.75" customHeight="1">
      <c r="J342" s="106"/>
      <c r="N342" s="106"/>
      <c r="Q342" s="106"/>
      <c r="U342" s="106"/>
      <c r="X342" s="106"/>
      <c r="AB342" s="106"/>
      <c r="AE342" s="106"/>
      <c r="AI342" s="106"/>
    </row>
    <row r="343" ht="15.75" customHeight="1">
      <c r="J343" s="106"/>
      <c r="N343" s="106"/>
      <c r="Q343" s="106"/>
      <c r="U343" s="106"/>
      <c r="X343" s="106"/>
      <c r="AB343" s="106"/>
      <c r="AE343" s="106"/>
      <c r="AI343" s="106"/>
    </row>
    <row r="344" ht="15.75" customHeight="1">
      <c r="J344" s="106"/>
      <c r="N344" s="106"/>
      <c r="Q344" s="106"/>
      <c r="U344" s="106"/>
      <c r="X344" s="106"/>
      <c r="AB344" s="106"/>
      <c r="AE344" s="106"/>
      <c r="AI344" s="106"/>
    </row>
    <row r="345" ht="15.75" customHeight="1">
      <c r="J345" s="106"/>
      <c r="N345" s="106"/>
      <c r="Q345" s="106"/>
      <c r="U345" s="106"/>
      <c r="X345" s="106"/>
      <c r="AB345" s="106"/>
      <c r="AE345" s="106"/>
      <c r="AI345" s="106"/>
    </row>
    <row r="346" ht="15.75" customHeight="1">
      <c r="J346" s="106"/>
      <c r="N346" s="106"/>
      <c r="Q346" s="106"/>
      <c r="U346" s="106"/>
      <c r="X346" s="106"/>
      <c r="AB346" s="106"/>
      <c r="AE346" s="106"/>
      <c r="AI346" s="106"/>
    </row>
    <row r="347" ht="15.75" customHeight="1">
      <c r="J347" s="106"/>
      <c r="N347" s="106"/>
      <c r="Q347" s="106"/>
      <c r="U347" s="106"/>
      <c r="X347" s="106"/>
      <c r="AB347" s="106"/>
      <c r="AE347" s="106"/>
      <c r="AI347" s="106"/>
    </row>
    <row r="348" ht="15.75" customHeight="1">
      <c r="J348" s="106"/>
      <c r="N348" s="106"/>
      <c r="Q348" s="106"/>
      <c r="U348" s="106"/>
      <c r="X348" s="106"/>
      <c r="AB348" s="106"/>
      <c r="AE348" s="106"/>
      <c r="AI348" s="106"/>
    </row>
    <row r="349" ht="15.75" customHeight="1">
      <c r="J349" s="106"/>
      <c r="N349" s="106"/>
      <c r="Q349" s="106"/>
      <c r="U349" s="106"/>
      <c r="X349" s="106"/>
      <c r="AB349" s="106"/>
      <c r="AE349" s="106"/>
      <c r="AI349" s="106"/>
    </row>
    <row r="350" ht="15.75" customHeight="1">
      <c r="J350" s="106"/>
      <c r="N350" s="106"/>
      <c r="Q350" s="106"/>
      <c r="U350" s="106"/>
      <c r="X350" s="106"/>
      <c r="AB350" s="106"/>
      <c r="AE350" s="106"/>
      <c r="AI350" s="106"/>
    </row>
    <row r="351" ht="15.75" customHeight="1">
      <c r="J351" s="106"/>
      <c r="N351" s="106"/>
      <c r="Q351" s="106"/>
      <c r="U351" s="106"/>
      <c r="X351" s="106"/>
      <c r="AB351" s="106"/>
      <c r="AE351" s="106"/>
      <c r="AI351" s="106"/>
    </row>
    <row r="352" ht="15.75" customHeight="1">
      <c r="J352" s="106"/>
      <c r="N352" s="106"/>
      <c r="Q352" s="106"/>
      <c r="U352" s="106"/>
      <c r="X352" s="106"/>
      <c r="AB352" s="106"/>
      <c r="AE352" s="106"/>
      <c r="AI352" s="106"/>
    </row>
    <row r="353" ht="15.75" customHeight="1">
      <c r="J353" s="106"/>
      <c r="N353" s="106"/>
      <c r="Q353" s="106"/>
      <c r="U353" s="106"/>
      <c r="X353" s="106"/>
      <c r="AB353" s="106"/>
      <c r="AE353" s="106"/>
      <c r="AI353" s="106"/>
    </row>
    <row r="354" ht="15.75" customHeight="1">
      <c r="J354" s="106"/>
      <c r="N354" s="106"/>
      <c r="Q354" s="106"/>
      <c r="U354" s="106"/>
      <c r="X354" s="106"/>
      <c r="AB354" s="106"/>
      <c r="AE354" s="106"/>
      <c r="AI354" s="106"/>
    </row>
    <row r="355" ht="15.75" customHeight="1">
      <c r="J355" s="106"/>
      <c r="N355" s="106"/>
      <c r="Q355" s="106"/>
      <c r="U355" s="106"/>
      <c r="X355" s="106"/>
      <c r="AB355" s="106"/>
      <c r="AE355" s="106"/>
      <c r="AI355" s="106"/>
    </row>
    <row r="356" ht="15.75" customHeight="1">
      <c r="J356" s="106"/>
      <c r="N356" s="106"/>
      <c r="Q356" s="106"/>
      <c r="U356" s="106"/>
      <c r="X356" s="106"/>
      <c r="AB356" s="106"/>
      <c r="AE356" s="106"/>
      <c r="AI356" s="106"/>
    </row>
    <row r="357" ht="15.75" customHeight="1">
      <c r="J357" s="106"/>
      <c r="N357" s="106"/>
      <c r="Q357" s="106"/>
      <c r="U357" s="106"/>
      <c r="X357" s="106"/>
      <c r="AB357" s="106"/>
      <c r="AE357" s="106"/>
      <c r="AI357" s="106"/>
    </row>
    <row r="358" ht="15.75" customHeight="1">
      <c r="J358" s="106"/>
      <c r="N358" s="106"/>
      <c r="Q358" s="106"/>
      <c r="U358" s="106"/>
      <c r="X358" s="106"/>
      <c r="AB358" s="106"/>
      <c r="AE358" s="106"/>
      <c r="AI358" s="106"/>
    </row>
    <row r="359" ht="15.75" customHeight="1">
      <c r="J359" s="106"/>
      <c r="N359" s="106"/>
      <c r="Q359" s="106"/>
      <c r="U359" s="106"/>
      <c r="X359" s="106"/>
      <c r="AB359" s="106"/>
      <c r="AE359" s="106"/>
      <c r="AI359" s="106"/>
    </row>
    <row r="360" ht="15.75" customHeight="1">
      <c r="J360" s="106"/>
      <c r="N360" s="106"/>
      <c r="Q360" s="106"/>
      <c r="U360" s="106"/>
      <c r="X360" s="106"/>
      <c r="AB360" s="106"/>
      <c r="AE360" s="106"/>
      <c r="AI360" s="106"/>
    </row>
    <row r="361" ht="15.75" customHeight="1">
      <c r="J361" s="106"/>
      <c r="N361" s="106"/>
      <c r="Q361" s="106"/>
      <c r="U361" s="106"/>
      <c r="X361" s="106"/>
      <c r="AB361" s="106"/>
      <c r="AE361" s="106"/>
      <c r="AI361" s="106"/>
    </row>
    <row r="362" ht="15.75" customHeight="1">
      <c r="J362" s="106"/>
      <c r="N362" s="106"/>
      <c r="Q362" s="106"/>
      <c r="U362" s="106"/>
      <c r="X362" s="106"/>
      <c r="AB362" s="106"/>
      <c r="AE362" s="106"/>
      <c r="AI362" s="106"/>
    </row>
    <row r="363" ht="15.75" customHeight="1">
      <c r="J363" s="106"/>
      <c r="N363" s="106"/>
      <c r="Q363" s="106"/>
      <c r="U363" s="106"/>
      <c r="X363" s="106"/>
      <c r="AB363" s="106"/>
      <c r="AE363" s="106"/>
      <c r="AI363" s="106"/>
    </row>
    <row r="364" ht="15.75" customHeight="1">
      <c r="J364" s="106"/>
      <c r="N364" s="106"/>
      <c r="Q364" s="106"/>
      <c r="U364" s="106"/>
      <c r="X364" s="106"/>
      <c r="AB364" s="106"/>
      <c r="AE364" s="106"/>
      <c r="AI364" s="106"/>
    </row>
    <row r="365" ht="15.75" customHeight="1">
      <c r="J365" s="106"/>
      <c r="N365" s="106"/>
      <c r="Q365" s="106"/>
      <c r="U365" s="106"/>
      <c r="X365" s="106"/>
      <c r="AB365" s="106"/>
      <c r="AE365" s="106"/>
      <c r="AI365" s="106"/>
    </row>
    <row r="366" ht="15.75" customHeight="1">
      <c r="J366" s="106"/>
      <c r="N366" s="106"/>
      <c r="Q366" s="106"/>
      <c r="U366" s="106"/>
      <c r="X366" s="106"/>
      <c r="AB366" s="106"/>
      <c r="AE366" s="106"/>
      <c r="AI366" s="106"/>
    </row>
    <row r="367" ht="15.75" customHeight="1">
      <c r="J367" s="106"/>
      <c r="N367" s="106"/>
      <c r="Q367" s="106"/>
      <c r="U367" s="106"/>
      <c r="X367" s="106"/>
      <c r="AB367" s="106"/>
      <c r="AE367" s="106"/>
      <c r="AI367" s="106"/>
    </row>
    <row r="368" ht="15.75" customHeight="1">
      <c r="J368" s="106"/>
      <c r="N368" s="106"/>
      <c r="Q368" s="106"/>
      <c r="U368" s="106"/>
      <c r="X368" s="106"/>
      <c r="AB368" s="106"/>
      <c r="AE368" s="106"/>
      <c r="AI368" s="106"/>
    </row>
    <row r="369" ht="15.75" customHeight="1">
      <c r="J369" s="106"/>
      <c r="N369" s="106"/>
      <c r="Q369" s="106"/>
      <c r="U369" s="106"/>
      <c r="X369" s="106"/>
      <c r="AB369" s="106"/>
      <c r="AE369" s="106"/>
      <c r="AI369" s="106"/>
    </row>
    <row r="370" ht="15.75" customHeight="1">
      <c r="J370" s="106"/>
      <c r="N370" s="106"/>
      <c r="Q370" s="106"/>
      <c r="U370" s="106"/>
      <c r="X370" s="106"/>
      <c r="AB370" s="106"/>
      <c r="AE370" s="106"/>
      <c r="AI370" s="106"/>
    </row>
    <row r="371" ht="15.75" customHeight="1">
      <c r="J371" s="106"/>
      <c r="N371" s="106"/>
      <c r="Q371" s="106"/>
      <c r="U371" s="106"/>
      <c r="X371" s="106"/>
      <c r="AB371" s="106"/>
      <c r="AE371" s="106"/>
      <c r="AI371" s="106"/>
    </row>
    <row r="372" ht="15.75" customHeight="1">
      <c r="J372" s="106"/>
      <c r="N372" s="106"/>
      <c r="Q372" s="106"/>
      <c r="U372" s="106"/>
      <c r="X372" s="106"/>
      <c r="AB372" s="106"/>
      <c r="AE372" s="106"/>
      <c r="AI372" s="106"/>
    </row>
    <row r="373" ht="15.75" customHeight="1">
      <c r="J373" s="106"/>
      <c r="N373" s="106"/>
      <c r="Q373" s="106"/>
      <c r="U373" s="106"/>
      <c r="X373" s="106"/>
      <c r="AB373" s="106"/>
      <c r="AE373" s="106"/>
      <c r="AI373" s="106"/>
    </row>
    <row r="374" ht="15.75" customHeight="1">
      <c r="J374" s="106"/>
      <c r="N374" s="106"/>
      <c r="Q374" s="106"/>
      <c r="U374" s="106"/>
      <c r="X374" s="106"/>
      <c r="AB374" s="106"/>
      <c r="AE374" s="106"/>
      <c r="AI374" s="106"/>
    </row>
    <row r="375" ht="15.75" customHeight="1">
      <c r="J375" s="106"/>
      <c r="N375" s="106"/>
      <c r="Q375" s="106"/>
      <c r="U375" s="106"/>
      <c r="X375" s="106"/>
      <c r="AB375" s="106"/>
      <c r="AE375" s="106"/>
      <c r="AI375" s="106"/>
    </row>
    <row r="376" ht="15.75" customHeight="1">
      <c r="J376" s="106"/>
      <c r="N376" s="106"/>
      <c r="Q376" s="106"/>
      <c r="U376" s="106"/>
      <c r="X376" s="106"/>
      <c r="AB376" s="106"/>
      <c r="AE376" s="106"/>
      <c r="AI376" s="106"/>
    </row>
    <row r="377" ht="15.75" customHeight="1">
      <c r="J377" s="106"/>
      <c r="N377" s="106"/>
      <c r="Q377" s="106"/>
      <c r="U377" s="106"/>
      <c r="X377" s="106"/>
      <c r="AB377" s="106"/>
      <c r="AE377" s="106"/>
      <c r="AI377" s="106"/>
    </row>
    <row r="378" ht="15.75" customHeight="1">
      <c r="J378" s="106"/>
      <c r="N378" s="106"/>
      <c r="Q378" s="106"/>
      <c r="U378" s="106"/>
      <c r="X378" s="106"/>
      <c r="AB378" s="106"/>
      <c r="AE378" s="106"/>
      <c r="AI378" s="106"/>
    </row>
    <row r="379" ht="15.75" customHeight="1">
      <c r="J379" s="106"/>
      <c r="N379" s="106"/>
      <c r="Q379" s="106"/>
      <c r="U379" s="106"/>
      <c r="X379" s="106"/>
      <c r="AB379" s="106"/>
      <c r="AE379" s="106"/>
      <c r="AI379" s="106"/>
    </row>
    <row r="380" ht="15.75" customHeight="1">
      <c r="J380" s="106"/>
      <c r="N380" s="106"/>
      <c r="Q380" s="106"/>
      <c r="U380" s="106"/>
      <c r="X380" s="106"/>
      <c r="AB380" s="106"/>
      <c r="AE380" s="106"/>
      <c r="AI380" s="106"/>
    </row>
    <row r="381" ht="15.75" customHeight="1">
      <c r="J381" s="106"/>
      <c r="N381" s="106"/>
      <c r="Q381" s="106"/>
      <c r="U381" s="106"/>
      <c r="X381" s="106"/>
      <c r="AB381" s="106"/>
      <c r="AE381" s="106"/>
      <c r="AI381" s="106"/>
    </row>
    <row r="382" ht="15.75" customHeight="1">
      <c r="J382" s="106"/>
      <c r="N382" s="106"/>
      <c r="Q382" s="106"/>
      <c r="U382" s="106"/>
      <c r="X382" s="106"/>
      <c r="AB382" s="106"/>
      <c r="AE382" s="106"/>
      <c r="AI382" s="106"/>
    </row>
    <row r="383" ht="15.75" customHeight="1">
      <c r="J383" s="106"/>
      <c r="N383" s="106"/>
      <c r="Q383" s="106"/>
      <c r="U383" s="106"/>
      <c r="X383" s="106"/>
      <c r="AB383" s="106"/>
      <c r="AE383" s="106"/>
      <c r="AI383" s="106"/>
    </row>
    <row r="384" ht="15.75" customHeight="1">
      <c r="J384" s="106"/>
      <c r="N384" s="106"/>
      <c r="Q384" s="106"/>
      <c r="U384" s="106"/>
      <c r="X384" s="106"/>
      <c r="AB384" s="106"/>
      <c r="AE384" s="106"/>
      <c r="AI384" s="106"/>
    </row>
    <row r="385" ht="15.75" customHeight="1">
      <c r="J385" s="106"/>
      <c r="N385" s="106"/>
      <c r="Q385" s="106"/>
      <c r="U385" s="106"/>
      <c r="X385" s="106"/>
      <c r="AB385" s="106"/>
      <c r="AE385" s="106"/>
      <c r="AI385" s="106"/>
    </row>
    <row r="386" ht="15.75" customHeight="1">
      <c r="J386" s="106"/>
      <c r="N386" s="106"/>
      <c r="Q386" s="106"/>
      <c r="U386" s="106"/>
      <c r="X386" s="106"/>
      <c r="AB386" s="106"/>
      <c r="AE386" s="106"/>
      <c r="AI386" s="106"/>
    </row>
    <row r="387" ht="15.75" customHeight="1">
      <c r="J387" s="106"/>
      <c r="N387" s="106"/>
      <c r="Q387" s="106"/>
      <c r="U387" s="106"/>
      <c r="X387" s="106"/>
      <c r="AB387" s="106"/>
      <c r="AE387" s="106"/>
      <c r="AI387" s="106"/>
    </row>
    <row r="388" ht="15.75" customHeight="1">
      <c r="J388" s="106"/>
      <c r="N388" s="106"/>
      <c r="Q388" s="106"/>
      <c r="U388" s="106"/>
      <c r="X388" s="106"/>
      <c r="AB388" s="106"/>
      <c r="AE388" s="106"/>
      <c r="AI388" s="106"/>
    </row>
    <row r="389" ht="15.75" customHeight="1">
      <c r="J389" s="106"/>
      <c r="N389" s="106"/>
      <c r="Q389" s="106"/>
      <c r="U389" s="106"/>
      <c r="X389" s="106"/>
      <c r="AB389" s="106"/>
      <c r="AE389" s="106"/>
      <c r="AI389" s="106"/>
    </row>
    <row r="390" ht="15.75" customHeight="1">
      <c r="J390" s="106"/>
      <c r="N390" s="106"/>
      <c r="Q390" s="106"/>
      <c r="U390" s="106"/>
      <c r="X390" s="106"/>
      <c r="AB390" s="106"/>
      <c r="AE390" s="106"/>
      <c r="AI390" s="106"/>
    </row>
    <row r="391" ht="15.75" customHeight="1">
      <c r="J391" s="106"/>
      <c r="N391" s="106"/>
      <c r="Q391" s="106"/>
      <c r="U391" s="106"/>
      <c r="X391" s="106"/>
      <c r="AB391" s="106"/>
      <c r="AE391" s="106"/>
      <c r="AI391" s="106"/>
    </row>
    <row r="392" ht="15.75" customHeight="1">
      <c r="J392" s="106"/>
      <c r="N392" s="106"/>
      <c r="Q392" s="106"/>
      <c r="U392" s="106"/>
      <c r="X392" s="106"/>
      <c r="AB392" s="106"/>
      <c r="AE392" s="106"/>
      <c r="AI392" s="106"/>
    </row>
    <row r="393" ht="15.75" customHeight="1">
      <c r="J393" s="106"/>
      <c r="N393" s="106"/>
      <c r="Q393" s="106"/>
      <c r="U393" s="106"/>
      <c r="X393" s="106"/>
      <c r="AB393" s="106"/>
      <c r="AE393" s="106"/>
      <c r="AI393" s="106"/>
    </row>
    <row r="394" ht="15.75" customHeight="1">
      <c r="J394" s="106"/>
      <c r="N394" s="106"/>
      <c r="Q394" s="106"/>
      <c r="U394" s="106"/>
      <c r="X394" s="106"/>
      <c r="AB394" s="106"/>
      <c r="AE394" s="106"/>
      <c r="AI394" s="106"/>
    </row>
    <row r="395" ht="15.75" customHeight="1">
      <c r="J395" s="106"/>
      <c r="N395" s="106"/>
      <c r="Q395" s="106"/>
      <c r="U395" s="106"/>
      <c r="X395" s="106"/>
      <c r="AB395" s="106"/>
      <c r="AE395" s="106"/>
      <c r="AI395" s="106"/>
    </row>
    <row r="396" ht="15.75" customHeight="1">
      <c r="J396" s="106"/>
      <c r="N396" s="106"/>
      <c r="Q396" s="106"/>
      <c r="U396" s="106"/>
      <c r="X396" s="106"/>
      <c r="AB396" s="106"/>
      <c r="AE396" s="106"/>
      <c r="AI396" s="106"/>
    </row>
    <row r="397" ht="15.75" customHeight="1">
      <c r="J397" s="106"/>
      <c r="N397" s="106"/>
      <c r="Q397" s="106"/>
      <c r="U397" s="106"/>
      <c r="X397" s="106"/>
      <c r="AB397" s="106"/>
      <c r="AE397" s="106"/>
      <c r="AI397" s="106"/>
    </row>
    <row r="398" ht="15.75" customHeight="1">
      <c r="J398" s="106"/>
      <c r="N398" s="106"/>
      <c r="Q398" s="106"/>
      <c r="U398" s="106"/>
      <c r="X398" s="106"/>
      <c r="AB398" s="106"/>
      <c r="AE398" s="106"/>
      <c r="AI398" s="106"/>
    </row>
    <row r="399" ht="15.75" customHeight="1">
      <c r="J399" s="106"/>
      <c r="N399" s="106"/>
      <c r="Q399" s="106"/>
      <c r="U399" s="106"/>
      <c r="X399" s="106"/>
      <c r="AB399" s="106"/>
      <c r="AE399" s="106"/>
      <c r="AI399" s="106"/>
    </row>
    <row r="400" ht="15.75" customHeight="1">
      <c r="J400" s="106"/>
      <c r="N400" s="106"/>
      <c r="Q400" s="106"/>
      <c r="U400" s="106"/>
      <c r="X400" s="106"/>
      <c r="AB400" s="106"/>
      <c r="AE400" s="106"/>
      <c r="AI400" s="106"/>
    </row>
    <row r="401" ht="15.75" customHeight="1">
      <c r="J401" s="106"/>
      <c r="N401" s="106"/>
      <c r="Q401" s="106"/>
      <c r="U401" s="106"/>
      <c r="X401" s="106"/>
      <c r="AB401" s="106"/>
      <c r="AE401" s="106"/>
      <c r="AI401" s="106"/>
    </row>
    <row r="402" ht="15.75" customHeight="1">
      <c r="J402" s="106"/>
      <c r="N402" s="106"/>
      <c r="Q402" s="106"/>
      <c r="U402" s="106"/>
      <c r="X402" s="106"/>
      <c r="AB402" s="106"/>
      <c r="AE402" s="106"/>
      <c r="AI402" s="106"/>
    </row>
    <row r="403" ht="15.75" customHeight="1">
      <c r="J403" s="106"/>
      <c r="N403" s="106"/>
      <c r="Q403" s="106"/>
      <c r="U403" s="106"/>
      <c r="X403" s="106"/>
      <c r="AB403" s="106"/>
      <c r="AE403" s="106"/>
      <c r="AI403" s="106"/>
    </row>
    <row r="404" ht="15.75" customHeight="1">
      <c r="J404" s="106"/>
      <c r="N404" s="106"/>
      <c r="Q404" s="106"/>
      <c r="U404" s="106"/>
      <c r="X404" s="106"/>
      <c r="AB404" s="106"/>
      <c r="AE404" s="106"/>
      <c r="AI404" s="106"/>
    </row>
    <row r="405" ht="15.75" customHeight="1">
      <c r="J405" s="106"/>
      <c r="N405" s="106"/>
      <c r="Q405" s="106"/>
      <c r="U405" s="106"/>
      <c r="X405" s="106"/>
      <c r="AB405" s="106"/>
      <c r="AE405" s="106"/>
      <c r="AI405" s="106"/>
    </row>
    <row r="406" ht="15.75" customHeight="1">
      <c r="J406" s="106"/>
      <c r="N406" s="106"/>
      <c r="Q406" s="106"/>
      <c r="U406" s="106"/>
      <c r="X406" s="106"/>
      <c r="AB406" s="106"/>
      <c r="AE406" s="106"/>
      <c r="AI406" s="106"/>
    </row>
    <row r="407" ht="15.75" customHeight="1">
      <c r="J407" s="106"/>
      <c r="N407" s="106"/>
      <c r="Q407" s="106"/>
      <c r="U407" s="106"/>
      <c r="X407" s="106"/>
      <c r="AB407" s="106"/>
      <c r="AE407" s="106"/>
      <c r="AI407" s="106"/>
    </row>
    <row r="408" ht="15.75" customHeight="1">
      <c r="J408" s="106"/>
      <c r="N408" s="106"/>
      <c r="Q408" s="106"/>
      <c r="U408" s="106"/>
      <c r="X408" s="106"/>
      <c r="AB408" s="106"/>
      <c r="AE408" s="106"/>
      <c r="AI408" s="106"/>
    </row>
    <row r="409" ht="15.75" customHeight="1">
      <c r="J409" s="106"/>
      <c r="N409" s="106"/>
      <c r="Q409" s="106"/>
      <c r="U409" s="106"/>
      <c r="X409" s="106"/>
      <c r="AB409" s="106"/>
      <c r="AE409" s="106"/>
      <c r="AI409" s="106"/>
    </row>
    <row r="410" ht="15.75" customHeight="1">
      <c r="J410" s="106"/>
      <c r="N410" s="106"/>
      <c r="Q410" s="106"/>
      <c r="U410" s="106"/>
      <c r="X410" s="106"/>
      <c r="AB410" s="106"/>
      <c r="AE410" s="106"/>
      <c r="AI410" s="106"/>
    </row>
    <row r="411" ht="15.75" customHeight="1">
      <c r="J411" s="106"/>
      <c r="N411" s="106"/>
      <c r="Q411" s="106"/>
      <c r="U411" s="106"/>
      <c r="X411" s="106"/>
      <c r="AB411" s="106"/>
      <c r="AE411" s="106"/>
      <c r="AI411" s="106"/>
    </row>
    <row r="412" ht="15.75" customHeight="1">
      <c r="J412" s="106"/>
      <c r="N412" s="106"/>
      <c r="Q412" s="106"/>
      <c r="U412" s="106"/>
      <c r="X412" s="106"/>
      <c r="AB412" s="106"/>
      <c r="AE412" s="106"/>
      <c r="AI412" s="106"/>
    </row>
    <row r="413" ht="15.75" customHeight="1">
      <c r="J413" s="106"/>
      <c r="N413" s="106"/>
      <c r="Q413" s="106"/>
      <c r="U413" s="106"/>
      <c r="X413" s="106"/>
      <c r="AB413" s="106"/>
      <c r="AE413" s="106"/>
      <c r="AI413" s="106"/>
    </row>
    <row r="414" ht="15.75" customHeight="1">
      <c r="J414" s="106"/>
      <c r="N414" s="106"/>
      <c r="Q414" s="106"/>
      <c r="U414" s="106"/>
      <c r="X414" s="106"/>
      <c r="AB414" s="106"/>
      <c r="AE414" s="106"/>
      <c r="AI414" s="106"/>
    </row>
    <row r="415" ht="15.75" customHeight="1">
      <c r="J415" s="106"/>
      <c r="N415" s="106"/>
      <c r="Q415" s="106"/>
      <c r="U415" s="106"/>
      <c r="X415" s="106"/>
      <c r="AB415" s="106"/>
      <c r="AE415" s="106"/>
      <c r="AI415" s="106"/>
    </row>
    <row r="416" ht="15.75" customHeight="1">
      <c r="J416" s="106"/>
      <c r="N416" s="106"/>
      <c r="Q416" s="106"/>
      <c r="U416" s="106"/>
      <c r="X416" s="106"/>
      <c r="AB416" s="106"/>
      <c r="AE416" s="106"/>
      <c r="AI416" s="106"/>
    </row>
    <row r="417" ht="15.75" customHeight="1">
      <c r="J417" s="106"/>
      <c r="N417" s="106"/>
      <c r="Q417" s="106"/>
      <c r="U417" s="106"/>
      <c r="X417" s="106"/>
      <c r="AB417" s="106"/>
      <c r="AE417" s="106"/>
      <c r="AI417" s="106"/>
    </row>
    <row r="418" ht="15.75" customHeight="1">
      <c r="J418" s="106"/>
      <c r="N418" s="106"/>
      <c r="Q418" s="106"/>
      <c r="U418" s="106"/>
      <c r="X418" s="106"/>
      <c r="AB418" s="106"/>
      <c r="AE418" s="106"/>
      <c r="AI418" s="106"/>
    </row>
    <row r="419" ht="15.75" customHeight="1">
      <c r="J419" s="106"/>
      <c r="N419" s="106"/>
      <c r="Q419" s="106"/>
      <c r="U419" s="106"/>
      <c r="X419" s="106"/>
      <c r="AB419" s="106"/>
      <c r="AE419" s="106"/>
      <c r="AI419" s="106"/>
    </row>
    <row r="420" ht="15.75" customHeight="1">
      <c r="J420" s="106"/>
      <c r="N420" s="106"/>
      <c r="Q420" s="106"/>
      <c r="U420" s="106"/>
      <c r="X420" s="106"/>
      <c r="AB420" s="106"/>
      <c r="AE420" s="106"/>
      <c r="AI420" s="106"/>
    </row>
    <row r="421" ht="15.75" customHeight="1">
      <c r="J421" s="106"/>
      <c r="N421" s="106"/>
      <c r="Q421" s="106"/>
      <c r="U421" s="106"/>
      <c r="X421" s="106"/>
      <c r="AB421" s="106"/>
      <c r="AE421" s="106"/>
      <c r="AI421" s="106"/>
    </row>
    <row r="422" ht="15.75" customHeight="1">
      <c r="J422" s="106"/>
      <c r="N422" s="106"/>
      <c r="Q422" s="106"/>
      <c r="U422" s="106"/>
      <c r="X422" s="106"/>
      <c r="AB422" s="106"/>
      <c r="AE422" s="106"/>
      <c r="AI422" s="106"/>
    </row>
    <row r="423" ht="15.75" customHeight="1">
      <c r="J423" s="106"/>
      <c r="N423" s="106"/>
      <c r="Q423" s="106"/>
      <c r="U423" s="106"/>
      <c r="X423" s="106"/>
      <c r="AB423" s="106"/>
      <c r="AE423" s="106"/>
      <c r="AI423" s="106"/>
    </row>
    <row r="424" ht="15.75" customHeight="1">
      <c r="J424" s="106"/>
      <c r="N424" s="106"/>
      <c r="Q424" s="106"/>
      <c r="U424" s="106"/>
      <c r="X424" s="106"/>
      <c r="AB424" s="106"/>
      <c r="AE424" s="106"/>
      <c r="AI424" s="106"/>
    </row>
    <row r="425" ht="15.75" customHeight="1">
      <c r="J425" s="106"/>
      <c r="N425" s="106"/>
      <c r="Q425" s="106"/>
      <c r="U425" s="106"/>
      <c r="X425" s="106"/>
      <c r="AB425" s="106"/>
      <c r="AE425" s="106"/>
      <c r="AI425" s="106"/>
    </row>
    <row r="426" ht="15.75" customHeight="1">
      <c r="J426" s="106"/>
      <c r="N426" s="106"/>
      <c r="Q426" s="106"/>
      <c r="U426" s="106"/>
      <c r="X426" s="106"/>
      <c r="AB426" s="106"/>
      <c r="AE426" s="106"/>
      <c r="AI426" s="106"/>
    </row>
    <row r="427" ht="15.75" customHeight="1">
      <c r="J427" s="106"/>
      <c r="N427" s="106"/>
      <c r="Q427" s="106"/>
      <c r="U427" s="106"/>
      <c r="X427" s="106"/>
      <c r="AB427" s="106"/>
      <c r="AE427" s="106"/>
      <c r="AI427" s="106"/>
    </row>
    <row r="428" ht="15.75" customHeight="1">
      <c r="J428" s="106"/>
      <c r="N428" s="106"/>
      <c r="Q428" s="106"/>
      <c r="U428" s="106"/>
      <c r="X428" s="106"/>
      <c r="AB428" s="106"/>
      <c r="AE428" s="106"/>
      <c r="AI428" s="106"/>
    </row>
    <row r="429" ht="15.75" customHeight="1">
      <c r="J429" s="106"/>
      <c r="N429" s="106"/>
      <c r="Q429" s="106"/>
      <c r="U429" s="106"/>
      <c r="X429" s="106"/>
      <c r="AB429" s="106"/>
      <c r="AE429" s="106"/>
      <c r="AI429" s="106"/>
    </row>
    <row r="430" ht="15.75" customHeight="1">
      <c r="J430" s="106"/>
      <c r="N430" s="106"/>
      <c r="Q430" s="106"/>
      <c r="U430" s="106"/>
      <c r="X430" s="106"/>
      <c r="AB430" s="106"/>
      <c r="AE430" s="106"/>
      <c r="AI430" s="106"/>
    </row>
    <row r="431" ht="15.75" customHeight="1">
      <c r="J431" s="106"/>
      <c r="N431" s="106"/>
      <c r="Q431" s="106"/>
      <c r="U431" s="106"/>
      <c r="X431" s="106"/>
      <c r="AB431" s="106"/>
      <c r="AE431" s="106"/>
      <c r="AI431" s="106"/>
    </row>
    <row r="432" ht="15.75" customHeight="1">
      <c r="J432" s="106"/>
      <c r="N432" s="106"/>
      <c r="Q432" s="106"/>
      <c r="U432" s="106"/>
      <c r="X432" s="106"/>
      <c r="AB432" s="106"/>
      <c r="AE432" s="106"/>
      <c r="AI432" s="106"/>
    </row>
    <row r="433" ht="15.75" customHeight="1">
      <c r="J433" s="106"/>
      <c r="N433" s="106"/>
      <c r="Q433" s="106"/>
      <c r="U433" s="106"/>
      <c r="X433" s="106"/>
      <c r="AB433" s="106"/>
      <c r="AE433" s="106"/>
      <c r="AI433" s="106"/>
    </row>
    <row r="434" ht="15.75" customHeight="1">
      <c r="J434" s="106"/>
      <c r="N434" s="106"/>
      <c r="Q434" s="106"/>
      <c r="U434" s="106"/>
      <c r="X434" s="106"/>
      <c r="AB434" s="106"/>
      <c r="AE434" s="106"/>
      <c r="AI434" s="106"/>
    </row>
    <row r="435" ht="15.75" customHeight="1">
      <c r="J435" s="106"/>
      <c r="N435" s="106"/>
      <c r="Q435" s="106"/>
      <c r="U435" s="106"/>
      <c r="X435" s="106"/>
      <c r="AB435" s="106"/>
      <c r="AE435" s="106"/>
      <c r="AI435" s="106"/>
    </row>
    <row r="436" ht="15.75" customHeight="1">
      <c r="J436" s="106"/>
      <c r="N436" s="106"/>
      <c r="Q436" s="106"/>
      <c r="U436" s="106"/>
      <c r="X436" s="106"/>
      <c r="AB436" s="106"/>
      <c r="AE436" s="106"/>
      <c r="AI436" s="106"/>
    </row>
    <row r="437" ht="15.75" customHeight="1">
      <c r="J437" s="106"/>
      <c r="N437" s="106"/>
      <c r="Q437" s="106"/>
      <c r="U437" s="106"/>
      <c r="X437" s="106"/>
      <c r="AB437" s="106"/>
      <c r="AE437" s="106"/>
      <c r="AI437" s="106"/>
    </row>
    <row r="438" ht="15.75" customHeight="1">
      <c r="J438" s="106"/>
      <c r="N438" s="106"/>
      <c r="Q438" s="106"/>
      <c r="U438" s="106"/>
      <c r="X438" s="106"/>
      <c r="AB438" s="106"/>
      <c r="AE438" s="106"/>
      <c r="AI438" s="106"/>
    </row>
    <row r="439" ht="15.75" customHeight="1">
      <c r="J439" s="106"/>
      <c r="N439" s="106"/>
      <c r="Q439" s="106"/>
      <c r="U439" s="106"/>
      <c r="X439" s="106"/>
      <c r="AB439" s="106"/>
      <c r="AE439" s="106"/>
      <c r="AI439" s="106"/>
    </row>
    <row r="440" ht="15.75" customHeight="1">
      <c r="J440" s="106"/>
      <c r="N440" s="106"/>
      <c r="Q440" s="106"/>
      <c r="U440" s="106"/>
      <c r="X440" s="106"/>
      <c r="AB440" s="106"/>
      <c r="AE440" s="106"/>
      <c r="AI440" s="106"/>
    </row>
    <row r="441" ht="15.75" customHeight="1">
      <c r="J441" s="106"/>
      <c r="N441" s="106"/>
      <c r="Q441" s="106"/>
      <c r="U441" s="106"/>
      <c r="X441" s="106"/>
      <c r="AB441" s="106"/>
      <c r="AE441" s="106"/>
      <c r="AI441" s="106"/>
    </row>
    <row r="442" ht="15.75" customHeight="1">
      <c r="J442" s="106"/>
      <c r="N442" s="106"/>
      <c r="Q442" s="106"/>
      <c r="U442" s="106"/>
      <c r="X442" s="106"/>
      <c r="AB442" s="106"/>
      <c r="AE442" s="106"/>
      <c r="AI442" s="106"/>
    </row>
    <row r="443" ht="15.75" customHeight="1">
      <c r="J443" s="106"/>
      <c r="N443" s="106"/>
      <c r="Q443" s="106"/>
      <c r="U443" s="106"/>
      <c r="X443" s="106"/>
      <c r="AB443" s="106"/>
      <c r="AE443" s="106"/>
      <c r="AI443" s="106"/>
    </row>
    <row r="444" ht="15.75" customHeight="1">
      <c r="J444" s="106"/>
      <c r="N444" s="106"/>
      <c r="Q444" s="106"/>
      <c r="U444" s="106"/>
      <c r="X444" s="106"/>
      <c r="AB444" s="106"/>
      <c r="AE444" s="106"/>
      <c r="AI444" s="106"/>
    </row>
    <row r="445" ht="15.75" customHeight="1">
      <c r="J445" s="106"/>
      <c r="N445" s="106"/>
      <c r="Q445" s="106"/>
      <c r="U445" s="106"/>
      <c r="X445" s="106"/>
      <c r="AB445" s="106"/>
      <c r="AE445" s="106"/>
      <c r="AI445" s="106"/>
    </row>
    <row r="446" ht="15.75" customHeight="1">
      <c r="J446" s="106"/>
      <c r="N446" s="106"/>
      <c r="Q446" s="106"/>
      <c r="U446" s="106"/>
      <c r="X446" s="106"/>
      <c r="AB446" s="106"/>
      <c r="AE446" s="106"/>
      <c r="AI446" s="106"/>
    </row>
    <row r="447" ht="15.75" customHeight="1">
      <c r="J447" s="106"/>
      <c r="N447" s="106"/>
      <c r="Q447" s="106"/>
      <c r="U447" s="106"/>
      <c r="X447" s="106"/>
      <c r="AB447" s="106"/>
      <c r="AE447" s="106"/>
      <c r="AI447" s="106"/>
    </row>
    <row r="448" ht="15.75" customHeight="1">
      <c r="J448" s="106"/>
      <c r="N448" s="106"/>
      <c r="Q448" s="106"/>
      <c r="U448" s="106"/>
      <c r="X448" s="106"/>
      <c r="AB448" s="106"/>
      <c r="AE448" s="106"/>
      <c r="AI448" s="106"/>
    </row>
    <row r="449" ht="15.75" customHeight="1">
      <c r="J449" s="106"/>
      <c r="N449" s="106"/>
      <c r="Q449" s="106"/>
      <c r="U449" s="106"/>
      <c r="X449" s="106"/>
      <c r="AB449" s="106"/>
      <c r="AE449" s="106"/>
      <c r="AI449" s="106"/>
    </row>
    <row r="450" ht="15.75" customHeight="1">
      <c r="J450" s="106"/>
      <c r="N450" s="106"/>
      <c r="Q450" s="106"/>
      <c r="U450" s="106"/>
      <c r="X450" s="106"/>
      <c r="AB450" s="106"/>
      <c r="AE450" s="106"/>
      <c r="AI450" s="106"/>
    </row>
    <row r="451" ht="15.75" customHeight="1">
      <c r="J451" s="106"/>
      <c r="N451" s="106"/>
      <c r="Q451" s="106"/>
      <c r="U451" s="106"/>
      <c r="X451" s="106"/>
      <c r="AB451" s="106"/>
      <c r="AE451" s="106"/>
      <c r="AI451" s="106"/>
    </row>
    <row r="452" ht="15.75" customHeight="1">
      <c r="J452" s="106"/>
      <c r="N452" s="106"/>
      <c r="Q452" s="106"/>
      <c r="U452" s="106"/>
      <c r="X452" s="106"/>
      <c r="AB452" s="106"/>
      <c r="AE452" s="106"/>
      <c r="AI452" s="106"/>
    </row>
    <row r="453" ht="15.75" customHeight="1">
      <c r="J453" s="106"/>
      <c r="N453" s="106"/>
      <c r="Q453" s="106"/>
      <c r="U453" s="106"/>
      <c r="X453" s="106"/>
      <c r="AB453" s="106"/>
      <c r="AE453" s="106"/>
      <c r="AI453" s="106"/>
    </row>
    <row r="454" ht="15.75" customHeight="1">
      <c r="J454" s="106"/>
      <c r="N454" s="106"/>
      <c r="Q454" s="106"/>
      <c r="U454" s="106"/>
      <c r="X454" s="106"/>
      <c r="AB454" s="106"/>
      <c r="AE454" s="106"/>
      <c r="AI454" s="106"/>
    </row>
    <row r="455" ht="15.75" customHeight="1">
      <c r="J455" s="106"/>
      <c r="N455" s="106"/>
      <c r="Q455" s="106"/>
      <c r="U455" s="106"/>
      <c r="X455" s="106"/>
      <c r="AB455" s="106"/>
      <c r="AE455" s="106"/>
      <c r="AI455" s="106"/>
    </row>
    <row r="456" ht="15.75" customHeight="1">
      <c r="J456" s="106"/>
      <c r="N456" s="106"/>
      <c r="Q456" s="106"/>
      <c r="U456" s="106"/>
      <c r="X456" s="106"/>
      <c r="AB456" s="106"/>
      <c r="AE456" s="106"/>
      <c r="AI456" s="106"/>
    </row>
    <row r="457" ht="15.75" customHeight="1">
      <c r="J457" s="106"/>
      <c r="N457" s="106"/>
      <c r="Q457" s="106"/>
      <c r="U457" s="106"/>
      <c r="X457" s="106"/>
      <c r="AB457" s="106"/>
      <c r="AE457" s="106"/>
      <c r="AI457" s="106"/>
    </row>
    <row r="458" ht="15.75" customHeight="1">
      <c r="J458" s="106"/>
      <c r="N458" s="106"/>
      <c r="Q458" s="106"/>
      <c r="U458" s="106"/>
      <c r="X458" s="106"/>
      <c r="AB458" s="106"/>
      <c r="AE458" s="106"/>
      <c r="AI458" s="106"/>
    </row>
    <row r="459" ht="15.75" customHeight="1">
      <c r="J459" s="106"/>
      <c r="N459" s="106"/>
      <c r="Q459" s="106"/>
      <c r="U459" s="106"/>
      <c r="X459" s="106"/>
      <c r="AB459" s="106"/>
      <c r="AE459" s="106"/>
      <c r="AI459" s="106"/>
    </row>
    <row r="460" ht="15.75" customHeight="1">
      <c r="J460" s="106"/>
      <c r="N460" s="106"/>
      <c r="Q460" s="106"/>
      <c r="U460" s="106"/>
      <c r="X460" s="106"/>
      <c r="AB460" s="106"/>
      <c r="AE460" s="106"/>
      <c r="AI460" s="106"/>
    </row>
    <row r="461" ht="15.75" customHeight="1">
      <c r="J461" s="106"/>
      <c r="N461" s="106"/>
      <c r="Q461" s="106"/>
      <c r="U461" s="106"/>
      <c r="X461" s="106"/>
      <c r="AB461" s="106"/>
      <c r="AE461" s="106"/>
      <c r="AI461" s="106"/>
    </row>
    <row r="462" ht="15.75" customHeight="1">
      <c r="J462" s="106"/>
      <c r="N462" s="106"/>
      <c r="Q462" s="106"/>
      <c r="U462" s="106"/>
      <c r="X462" s="106"/>
      <c r="AB462" s="106"/>
      <c r="AE462" s="106"/>
      <c r="AI462" s="106"/>
    </row>
    <row r="463" ht="15.75" customHeight="1">
      <c r="J463" s="106"/>
      <c r="N463" s="106"/>
      <c r="Q463" s="106"/>
      <c r="U463" s="106"/>
      <c r="X463" s="106"/>
      <c r="AB463" s="106"/>
      <c r="AE463" s="106"/>
      <c r="AI463" s="106"/>
    </row>
    <row r="464" ht="15.75" customHeight="1">
      <c r="J464" s="106"/>
      <c r="N464" s="106"/>
      <c r="Q464" s="106"/>
      <c r="U464" s="106"/>
      <c r="X464" s="106"/>
      <c r="AB464" s="106"/>
      <c r="AE464" s="106"/>
      <c r="AI464" s="106"/>
    </row>
    <row r="465" ht="15.75" customHeight="1">
      <c r="J465" s="106"/>
      <c r="N465" s="106"/>
      <c r="Q465" s="106"/>
      <c r="U465" s="106"/>
      <c r="X465" s="106"/>
      <c r="AB465" s="106"/>
      <c r="AE465" s="106"/>
      <c r="AI465" s="106"/>
    </row>
    <row r="466" ht="15.75" customHeight="1">
      <c r="J466" s="106"/>
      <c r="N466" s="106"/>
      <c r="Q466" s="106"/>
      <c r="U466" s="106"/>
      <c r="X466" s="106"/>
      <c r="AB466" s="106"/>
      <c r="AE466" s="106"/>
      <c r="AI466" s="106"/>
    </row>
    <row r="467" ht="15.75" customHeight="1">
      <c r="J467" s="106"/>
      <c r="N467" s="106"/>
      <c r="Q467" s="106"/>
      <c r="U467" s="106"/>
      <c r="X467" s="106"/>
      <c r="AB467" s="106"/>
      <c r="AE467" s="106"/>
      <c r="AI467" s="106"/>
    </row>
    <row r="468" ht="15.75" customHeight="1">
      <c r="J468" s="106"/>
      <c r="N468" s="106"/>
      <c r="Q468" s="106"/>
      <c r="U468" s="106"/>
      <c r="X468" s="106"/>
      <c r="AB468" s="106"/>
      <c r="AE468" s="106"/>
      <c r="AI468" s="106"/>
    </row>
    <row r="469" ht="15.75" customHeight="1">
      <c r="J469" s="106"/>
      <c r="N469" s="106"/>
      <c r="Q469" s="106"/>
      <c r="U469" s="106"/>
      <c r="X469" s="106"/>
      <c r="AB469" s="106"/>
      <c r="AE469" s="106"/>
      <c r="AI469" s="106"/>
    </row>
    <row r="470" ht="15.75" customHeight="1">
      <c r="J470" s="106"/>
      <c r="N470" s="106"/>
      <c r="Q470" s="106"/>
      <c r="U470" s="106"/>
      <c r="X470" s="106"/>
      <c r="AB470" s="106"/>
      <c r="AE470" s="106"/>
      <c r="AI470" s="106"/>
    </row>
    <row r="471" ht="15.75" customHeight="1">
      <c r="J471" s="106"/>
      <c r="N471" s="106"/>
      <c r="Q471" s="106"/>
      <c r="U471" s="106"/>
      <c r="X471" s="106"/>
      <c r="AB471" s="106"/>
      <c r="AE471" s="106"/>
      <c r="AI471" s="106"/>
    </row>
    <row r="472" ht="15.75" customHeight="1">
      <c r="J472" s="106"/>
      <c r="N472" s="106"/>
      <c r="Q472" s="106"/>
      <c r="U472" s="106"/>
      <c r="X472" s="106"/>
      <c r="AB472" s="106"/>
      <c r="AE472" s="106"/>
      <c r="AI472" s="106"/>
    </row>
    <row r="473" ht="15.75" customHeight="1">
      <c r="J473" s="106"/>
      <c r="N473" s="106"/>
      <c r="Q473" s="106"/>
      <c r="U473" s="106"/>
      <c r="X473" s="106"/>
      <c r="AB473" s="106"/>
      <c r="AE473" s="106"/>
      <c r="AI473" s="106"/>
    </row>
    <row r="474" ht="15.75" customHeight="1">
      <c r="J474" s="106"/>
      <c r="N474" s="106"/>
      <c r="Q474" s="106"/>
      <c r="U474" s="106"/>
      <c r="X474" s="106"/>
      <c r="AB474" s="106"/>
      <c r="AE474" s="106"/>
      <c r="AI474" s="106"/>
    </row>
    <row r="475" ht="15.75" customHeight="1">
      <c r="J475" s="106"/>
      <c r="N475" s="106"/>
      <c r="Q475" s="106"/>
      <c r="U475" s="106"/>
      <c r="X475" s="106"/>
      <c r="AB475" s="106"/>
      <c r="AE475" s="106"/>
      <c r="AI475" s="106"/>
    </row>
    <row r="476" ht="15.75" customHeight="1">
      <c r="J476" s="106"/>
      <c r="N476" s="106"/>
      <c r="Q476" s="106"/>
      <c r="U476" s="106"/>
      <c r="X476" s="106"/>
      <c r="AB476" s="106"/>
      <c r="AE476" s="106"/>
      <c r="AI476" s="106"/>
    </row>
    <row r="477" ht="15.75" customHeight="1">
      <c r="J477" s="106"/>
      <c r="N477" s="106"/>
      <c r="Q477" s="106"/>
      <c r="U477" s="106"/>
      <c r="X477" s="106"/>
      <c r="AB477" s="106"/>
      <c r="AE477" s="106"/>
      <c r="AI477" s="106"/>
    </row>
    <row r="478" ht="15.75" customHeight="1">
      <c r="J478" s="106"/>
      <c r="N478" s="106"/>
      <c r="Q478" s="106"/>
      <c r="U478" s="106"/>
      <c r="X478" s="106"/>
      <c r="AB478" s="106"/>
      <c r="AE478" s="106"/>
      <c r="AI478" s="106"/>
    </row>
    <row r="479" ht="15.75" customHeight="1">
      <c r="J479" s="106"/>
      <c r="N479" s="106"/>
      <c r="Q479" s="106"/>
      <c r="U479" s="106"/>
      <c r="X479" s="106"/>
      <c r="AB479" s="106"/>
      <c r="AE479" s="106"/>
      <c r="AI479" s="106"/>
    </row>
    <row r="480" ht="15.75" customHeight="1">
      <c r="J480" s="106"/>
      <c r="N480" s="106"/>
      <c r="Q480" s="106"/>
      <c r="U480" s="106"/>
      <c r="X480" s="106"/>
      <c r="AB480" s="106"/>
      <c r="AE480" s="106"/>
      <c r="AI480" s="106"/>
    </row>
    <row r="481" ht="15.75" customHeight="1">
      <c r="J481" s="106"/>
      <c r="N481" s="106"/>
      <c r="Q481" s="106"/>
      <c r="U481" s="106"/>
      <c r="X481" s="106"/>
      <c r="AB481" s="106"/>
      <c r="AE481" s="106"/>
      <c r="AI481" s="106"/>
    </row>
    <row r="482" ht="15.75" customHeight="1">
      <c r="J482" s="106"/>
      <c r="N482" s="106"/>
      <c r="Q482" s="106"/>
      <c r="U482" s="106"/>
      <c r="X482" s="106"/>
      <c r="AB482" s="106"/>
      <c r="AE482" s="106"/>
      <c r="AI482" s="106"/>
    </row>
    <row r="483" ht="15.75" customHeight="1">
      <c r="J483" s="106"/>
      <c r="N483" s="106"/>
      <c r="Q483" s="106"/>
      <c r="U483" s="106"/>
      <c r="X483" s="106"/>
      <c r="AB483" s="106"/>
      <c r="AE483" s="106"/>
      <c r="AI483" s="106"/>
    </row>
    <row r="484" ht="15.75" customHeight="1">
      <c r="J484" s="106"/>
      <c r="N484" s="106"/>
      <c r="Q484" s="106"/>
      <c r="U484" s="106"/>
      <c r="X484" s="106"/>
      <c r="AB484" s="106"/>
      <c r="AE484" s="106"/>
      <c r="AI484" s="106"/>
    </row>
    <row r="485" ht="15.75" customHeight="1">
      <c r="J485" s="106"/>
      <c r="N485" s="106"/>
      <c r="Q485" s="106"/>
      <c r="U485" s="106"/>
      <c r="X485" s="106"/>
      <c r="AB485" s="106"/>
      <c r="AE485" s="106"/>
      <c r="AI485" s="106"/>
    </row>
    <row r="486" ht="15.75" customHeight="1">
      <c r="J486" s="106"/>
      <c r="N486" s="106"/>
      <c r="Q486" s="106"/>
      <c r="U486" s="106"/>
      <c r="X486" s="106"/>
      <c r="AB486" s="106"/>
      <c r="AE486" s="106"/>
      <c r="AI486" s="106"/>
    </row>
    <row r="487" ht="15.75" customHeight="1">
      <c r="J487" s="106"/>
      <c r="N487" s="106"/>
      <c r="Q487" s="106"/>
      <c r="U487" s="106"/>
      <c r="X487" s="106"/>
      <c r="AB487" s="106"/>
      <c r="AE487" s="106"/>
      <c r="AI487" s="106"/>
    </row>
    <row r="488" ht="15.75" customHeight="1">
      <c r="J488" s="106"/>
      <c r="N488" s="106"/>
      <c r="Q488" s="106"/>
      <c r="U488" s="106"/>
      <c r="X488" s="106"/>
      <c r="AB488" s="106"/>
      <c r="AE488" s="106"/>
      <c r="AI488" s="106"/>
    </row>
    <row r="489" ht="15.75" customHeight="1">
      <c r="J489" s="106"/>
      <c r="N489" s="106"/>
      <c r="Q489" s="106"/>
      <c r="U489" s="106"/>
      <c r="X489" s="106"/>
      <c r="AB489" s="106"/>
      <c r="AE489" s="106"/>
      <c r="AI489" s="106"/>
    </row>
    <row r="490" ht="15.75" customHeight="1">
      <c r="J490" s="106"/>
      <c r="N490" s="106"/>
      <c r="Q490" s="106"/>
      <c r="U490" s="106"/>
      <c r="X490" s="106"/>
      <c r="AB490" s="106"/>
      <c r="AE490" s="106"/>
      <c r="AI490" s="106"/>
    </row>
    <row r="491" ht="15.75" customHeight="1">
      <c r="J491" s="106"/>
      <c r="N491" s="106"/>
      <c r="Q491" s="106"/>
      <c r="U491" s="106"/>
      <c r="X491" s="106"/>
      <c r="AB491" s="106"/>
      <c r="AE491" s="106"/>
      <c r="AI491" s="106"/>
    </row>
    <row r="492" ht="15.75" customHeight="1">
      <c r="J492" s="106"/>
      <c r="N492" s="106"/>
      <c r="Q492" s="106"/>
      <c r="U492" s="106"/>
      <c r="X492" s="106"/>
      <c r="AB492" s="106"/>
      <c r="AE492" s="106"/>
      <c r="AI492" s="106"/>
    </row>
    <row r="493" ht="15.75" customHeight="1">
      <c r="J493" s="106"/>
      <c r="N493" s="106"/>
      <c r="Q493" s="106"/>
      <c r="U493" s="106"/>
      <c r="X493" s="106"/>
      <c r="AB493" s="106"/>
      <c r="AE493" s="106"/>
      <c r="AI493" s="106"/>
    </row>
    <row r="494" ht="15.75" customHeight="1">
      <c r="J494" s="106"/>
      <c r="N494" s="106"/>
      <c r="Q494" s="106"/>
      <c r="U494" s="106"/>
      <c r="X494" s="106"/>
      <c r="AB494" s="106"/>
      <c r="AE494" s="106"/>
      <c r="AI494" s="106"/>
    </row>
    <row r="495" ht="15.75" customHeight="1">
      <c r="J495" s="106"/>
      <c r="N495" s="106"/>
      <c r="Q495" s="106"/>
      <c r="U495" s="106"/>
      <c r="X495" s="106"/>
      <c r="AB495" s="106"/>
      <c r="AE495" s="106"/>
      <c r="AI495" s="106"/>
    </row>
    <row r="496" ht="15.75" customHeight="1">
      <c r="J496" s="106"/>
      <c r="N496" s="106"/>
      <c r="Q496" s="106"/>
      <c r="U496" s="106"/>
      <c r="X496" s="106"/>
      <c r="AB496" s="106"/>
      <c r="AE496" s="106"/>
      <c r="AI496" s="106"/>
    </row>
    <row r="497" ht="15.75" customHeight="1">
      <c r="J497" s="106"/>
      <c r="N497" s="106"/>
      <c r="Q497" s="106"/>
      <c r="U497" s="106"/>
      <c r="X497" s="106"/>
      <c r="AB497" s="106"/>
      <c r="AE497" s="106"/>
      <c r="AI497" s="106"/>
    </row>
    <row r="498" ht="15.75" customHeight="1">
      <c r="J498" s="106"/>
      <c r="N498" s="106"/>
      <c r="Q498" s="106"/>
      <c r="U498" s="106"/>
      <c r="X498" s="106"/>
      <c r="AB498" s="106"/>
      <c r="AE498" s="106"/>
      <c r="AI498" s="106"/>
    </row>
    <row r="499" ht="15.75" customHeight="1">
      <c r="J499" s="106"/>
      <c r="N499" s="106"/>
      <c r="Q499" s="106"/>
      <c r="U499" s="106"/>
      <c r="X499" s="106"/>
      <c r="AB499" s="106"/>
      <c r="AE499" s="106"/>
      <c r="AI499" s="106"/>
    </row>
    <row r="500" ht="15.75" customHeight="1">
      <c r="J500" s="106"/>
      <c r="N500" s="106"/>
      <c r="Q500" s="106"/>
      <c r="U500" s="106"/>
      <c r="X500" s="106"/>
      <c r="AB500" s="106"/>
      <c r="AE500" s="106"/>
      <c r="AI500" s="106"/>
    </row>
    <row r="501" ht="15.75" customHeight="1">
      <c r="J501" s="106"/>
      <c r="N501" s="106"/>
      <c r="Q501" s="106"/>
      <c r="U501" s="106"/>
      <c r="X501" s="106"/>
      <c r="AB501" s="106"/>
      <c r="AE501" s="106"/>
      <c r="AI501" s="106"/>
    </row>
    <row r="502" ht="15.75" customHeight="1">
      <c r="J502" s="106"/>
      <c r="N502" s="106"/>
      <c r="Q502" s="106"/>
      <c r="U502" s="106"/>
      <c r="X502" s="106"/>
      <c r="AB502" s="106"/>
      <c r="AE502" s="106"/>
      <c r="AI502" s="106"/>
    </row>
    <row r="503" ht="15.75" customHeight="1">
      <c r="J503" s="106"/>
      <c r="N503" s="106"/>
      <c r="Q503" s="106"/>
      <c r="U503" s="106"/>
      <c r="X503" s="106"/>
      <c r="AB503" s="106"/>
      <c r="AE503" s="106"/>
      <c r="AI503" s="106"/>
    </row>
    <row r="504" ht="15.75" customHeight="1">
      <c r="J504" s="106"/>
      <c r="N504" s="106"/>
      <c r="Q504" s="106"/>
      <c r="U504" s="106"/>
      <c r="X504" s="106"/>
      <c r="AB504" s="106"/>
      <c r="AE504" s="106"/>
      <c r="AI504" s="106"/>
    </row>
    <row r="505" ht="15.75" customHeight="1">
      <c r="J505" s="106"/>
      <c r="N505" s="106"/>
      <c r="Q505" s="106"/>
      <c r="U505" s="106"/>
      <c r="X505" s="106"/>
      <c r="AB505" s="106"/>
      <c r="AE505" s="106"/>
      <c r="AI505" s="106"/>
    </row>
    <row r="506" ht="15.75" customHeight="1">
      <c r="J506" s="106"/>
      <c r="N506" s="106"/>
      <c r="Q506" s="106"/>
      <c r="U506" s="106"/>
      <c r="X506" s="106"/>
      <c r="AB506" s="106"/>
      <c r="AE506" s="106"/>
      <c r="AI506" s="106"/>
    </row>
    <row r="507" ht="15.75" customHeight="1">
      <c r="J507" s="106"/>
      <c r="N507" s="106"/>
      <c r="Q507" s="106"/>
      <c r="U507" s="106"/>
      <c r="X507" s="106"/>
      <c r="AB507" s="106"/>
      <c r="AE507" s="106"/>
      <c r="AI507" s="106"/>
    </row>
    <row r="508" ht="15.75" customHeight="1">
      <c r="J508" s="106"/>
      <c r="N508" s="106"/>
      <c r="Q508" s="106"/>
      <c r="U508" s="106"/>
      <c r="X508" s="106"/>
      <c r="AB508" s="106"/>
      <c r="AE508" s="106"/>
      <c r="AI508" s="106"/>
    </row>
    <row r="509" ht="15.75" customHeight="1">
      <c r="J509" s="106"/>
      <c r="N509" s="106"/>
      <c r="Q509" s="106"/>
      <c r="U509" s="106"/>
      <c r="X509" s="106"/>
      <c r="AB509" s="106"/>
      <c r="AE509" s="106"/>
      <c r="AI509" s="106"/>
    </row>
    <row r="510" ht="15.75" customHeight="1">
      <c r="J510" s="106"/>
      <c r="N510" s="106"/>
      <c r="Q510" s="106"/>
      <c r="U510" s="106"/>
      <c r="X510" s="106"/>
      <c r="AB510" s="106"/>
      <c r="AE510" s="106"/>
      <c r="AI510" s="106"/>
    </row>
    <row r="511" ht="15.75" customHeight="1">
      <c r="J511" s="106"/>
      <c r="N511" s="106"/>
      <c r="Q511" s="106"/>
      <c r="U511" s="106"/>
      <c r="X511" s="106"/>
      <c r="AB511" s="106"/>
      <c r="AE511" s="106"/>
      <c r="AI511" s="106"/>
    </row>
    <row r="512" ht="15.75" customHeight="1">
      <c r="J512" s="106"/>
      <c r="N512" s="106"/>
      <c r="Q512" s="106"/>
      <c r="U512" s="106"/>
      <c r="X512" s="106"/>
      <c r="AB512" s="106"/>
      <c r="AE512" s="106"/>
      <c r="AI512" s="106"/>
    </row>
    <row r="513" ht="15.75" customHeight="1">
      <c r="J513" s="106"/>
      <c r="N513" s="106"/>
      <c r="Q513" s="106"/>
      <c r="U513" s="106"/>
      <c r="X513" s="106"/>
      <c r="AB513" s="106"/>
      <c r="AE513" s="106"/>
      <c r="AI513" s="106"/>
    </row>
    <row r="514" ht="15.75" customHeight="1">
      <c r="J514" s="106"/>
      <c r="N514" s="106"/>
      <c r="Q514" s="106"/>
      <c r="U514" s="106"/>
      <c r="X514" s="106"/>
      <c r="AB514" s="106"/>
      <c r="AE514" s="106"/>
      <c r="AI514" s="106"/>
    </row>
    <row r="515" ht="15.75" customHeight="1">
      <c r="J515" s="106"/>
      <c r="N515" s="106"/>
      <c r="Q515" s="106"/>
      <c r="U515" s="106"/>
      <c r="X515" s="106"/>
      <c r="AB515" s="106"/>
      <c r="AE515" s="106"/>
      <c r="AI515" s="106"/>
    </row>
    <row r="516" ht="15.75" customHeight="1">
      <c r="J516" s="106"/>
      <c r="N516" s="106"/>
      <c r="Q516" s="106"/>
      <c r="U516" s="106"/>
      <c r="X516" s="106"/>
      <c r="AB516" s="106"/>
      <c r="AE516" s="106"/>
      <c r="AI516" s="106"/>
    </row>
    <row r="517" ht="15.75" customHeight="1">
      <c r="J517" s="106"/>
      <c r="N517" s="106"/>
      <c r="Q517" s="106"/>
      <c r="U517" s="106"/>
      <c r="X517" s="106"/>
      <c r="AB517" s="106"/>
      <c r="AE517" s="106"/>
      <c r="AI517" s="106"/>
    </row>
    <row r="518" ht="15.75" customHeight="1">
      <c r="J518" s="106"/>
      <c r="N518" s="106"/>
      <c r="Q518" s="106"/>
      <c r="U518" s="106"/>
      <c r="X518" s="106"/>
      <c r="AB518" s="106"/>
      <c r="AE518" s="106"/>
      <c r="AI518" s="106"/>
    </row>
    <row r="519" ht="15.75" customHeight="1">
      <c r="J519" s="106"/>
      <c r="N519" s="106"/>
      <c r="Q519" s="106"/>
      <c r="U519" s="106"/>
      <c r="X519" s="106"/>
      <c r="AB519" s="106"/>
      <c r="AE519" s="106"/>
      <c r="AI519" s="106"/>
    </row>
    <row r="520" ht="15.75" customHeight="1">
      <c r="J520" s="106"/>
      <c r="N520" s="106"/>
      <c r="Q520" s="106"/>
      <c r="U520" s="106"/>
      <c r="X520" s="106"/>
      <c r="AB520" s="106"/>
      <c r="AE520" s="106"/>
      <c r="AI520" s="106"/>
    </row>
    <row r="521" ht="15.75" customHeight="1">
      <c r="J521" s="106"/>
      <c r="N521" s="106"/>
      <c r="Q521" s="106"/>
      <c r="U521" s="106"/>
      <c r="X521" s="106"/>
      <c r="AB521" s="106"/>
      <c r="AE521" s="106"/>
      <c r="AI521" s="106"/>
    </row>
    <row r="522" ht="15.75" customHeight="1">
      <c r="J522" s="106"/>
      <c r="N522" s="106"/>
      <c r="Q522" s="106"/>
      <c r="U522" s="106"/>
      <c r="X522" s="106"/>
      <c r="AB522" s="106"/>
      <c r="AE522" s="106"/>
      <c r="AI522" s="106"/>
    </row>
    <row r="523" ht="15.75" customHeight="1">
      <c r="J523" s="106"/>
      <c r="N523" s="106"/>
      <c r="Q523" s="106"/>
      <c r="U523" s="106"/>
      <c r="X523" s="106"/>
      <c r="AB523" s="106"/>
      <c r="AE523" s="106"/>
      <c r="AI523" s="106"/>
    </row>
    <row r="524" ht="15.75" customHeight="1">
      <c r="J524" s="106"/>
      <c r="N524" s="106"/>
      <c r="Q524" s="106"/>
      <c r="U524" s="106"/>
      <c r="X524" s="106"/>
      <c r="AB524" s="106"/>
      <c r="AE524" s="106"/>
      <c r="AI524" s="106"/>
    </row>
    <row r="525" ht="15.75" customHeight="1">
      <c r="J525" s="106"/>
      <c r="N525" s="106"/>
      <c r="Q525" s="106"/>
      <c r="U525" s="106"/>
      <c r="X525" s="106"/>
      <c r="AB525" s="106"/>
      <c r="AE525" s="106"/>
      <c r="AI525" s="106"/>
    </row>
    <row r="526" ht="15.75" customHeight="1">
      <c r="J526" s="106"/>
      <c r="N526" s="106"/>
      <c r="Q526" s="106"/>
      <c r="U526" s="106"/>
      <c r="X526" s="106"/>
      <c r="AB526" s="106"/>
      <c r="AE526" s="106"/>
      <c r="AI526" s="106"/>
    </row>
    <row r="527" ht="15.75" customHeight="1">
      <c r="J527" s="106"/>
      <c r="N527" s="106"/>
      <c r="Q527" s="106"/>
      <c r="U527" s="106"/>
      <c r="X527" s="106"/>
      <c r="AB527" s="106"/>
      <c r="AE527" s="106"/>
      <c r="AI527" s="106"/>
    </row>
    <row r="528" ht="15.75" customHeight="1">
      <c r="J528" s="106"/>
      <c r="N528" s="106"/>
      <c r="Q528" s="106"/>
      <c r="U528" s="106"/>
      <c r="X528" s="106"/>
      <c r="AB528" s="106"/>
      <c r="AE528" s="106"/>
      <c r="AI528" s="106"/>
    </row>
    <row r="529" ht="15.75" customHeight="1">
      <c r="J529" s="106"/>
      <c r="N529" s="106"/>
      <c r="Q529" s="106"/>
      <c r="U529" s="106"/>
      <c r="X529" s="106"/>
      <c r="AB529" s="106"/>
      <c r="AE529" s="106"/>
      <c r="AI529" s="106"/>
    </row>
    <row r="530" ht="15.75" customHeight="1">
      <c r="J530" s="106"/>
      <c r="N530" s="106"/>
      <c r="Q530" s="106"/>
      <c r="U530" s="106"/>
      <c r="X530" s="106"/>
      <c r="AB530" s="106"/>
      <c r="AE530" s="106"/>
      <c r="AI530" s="106"/>
    </row>
    <row r="531" ht="15.75" customHeight="1">
      <c r="J531" s="106"/>
      <c r="N531" s="106"/>
      <c r="Q531" s="106"/>
      <c r="U531" s="106"/>
      <c r="X531" s="106"/>
      <c r="AB531" s="106"/>
      <c r="AE531" s="106"/>
      <c r="AI531" s="106"/>
    </row>
    <row r="532" ht="15.75" customHeight="1">
      <c r="J532" s="106"/>
      <c r="N532" s="106"/>
      <c r="Q532" s="106"/>
      <c r="U532" s="106"/>
      <c r="X532" s="106"/>
      <c r="AB532" s="106"/>
      <c r="AE532" s="106"/>
      <c r="AI532" s="106"/>
    </row>
    <row r="533" ht="15.75" customHeight="1">
      <c r="J533" s="106"/>
      <c r="N533" s="106"/>
      <c r="Q533" s="106"/>
      <c r="U533" s="106"/>
      <c r="X533" s="106"/>
      <c r="AB533" s="106"/>
      <c r="AE533" s="106"/>
      <c r="AI533" s="106"/>
    </row>
    <row r="534" ht="15.75" customHeight="1">
      <c r="J534" s="106"/>
      <c r="N534" s="106"/>
      <c r="Q534" s="106"/>
      <c r="U534" s="106"/>
      <c r="X534" s="106"/>
      <c r="AB534" s="106"/>
      <c r="AE534" s="106"/>
      <c r="AI534" s="106"/>
    </row>
    <row r="535" ht="15.75" customHeight="1">
      <c r="J535" s="106"/>
      <c r="N535" s="106"/>
      <c r="Q535" s="106"/>
      <c r="U535" s="106"/>
      <c r="X535" s="106"/>
      <c r="AB535" s="106"/>
      <c r="AE535" s="106"/>
      <c r="AI535" s="106"/>
    </row>
    <row r="536" ht="15.75" customHeight="1">
      <c r="J536" s="106"/>
      <c r="N536" s="106"/>
      <c r="Q536" s="106"/>
      <c r="U536" s="106"/>
      <c r="X536" s="106"/>
      <c r="AB536" s="106"/>
      <c r="AE536" s="106"/>
      <c r="AI536" s="106"/>
    </row>
    <row r="537" ht="15.75" customHeight="1">
      <c r="J537" s="106"/>
      <c r="N537" s="106"/>
      <c r="Q537" s="106"/>
      <c r="U537" s="106"/>
      <c r="X537" s="106"/>
      <c r="AB537" s="106"/>
      <c r="AE537" s="106"/>
      <c r="AI537" s="106"/>
    </row>
    <row r="538" ht="15.75" customHeight="1">
      <c r="J538" s="106"/>
      <c r="N538" s="106"/>
      <c r="Q538" s="106"/>
      <c r="U538" s="106"/>
      <c r="X538" s="106"/>
      <c r="AB538" s="106"/>
      <c r="AE538" s="106"/>
      <c r="AI538" s="106"/>
    </row>
    <row r="539" ht="15.75" customHeight="1">
      <c r="J539" s="106"/>
      <c r="N539" s="106"/>
      <c r="Q539" s="106"/>
      <c r="U539" s="106"/>
      <c r="X539" s="106"/>
      <c r="AB539" s="106"/>
      <c r="AE539" s="106"/>
      <c r="AI539" s="106"/>
    </row>
    <row r="540" ht="15.75" customHeight="1">
      <c r="J540" s="106"/>
      <c r="N540" s="106"/>
      <c r="Q540" s="106"/>
      <c r="U540" s="106"/>
      <c r="X540" s="106"/>
      <c r="AB540" s="106"/>
      <c r="AE540" s="106"/>
      <c r="AI540" s="106"/>
    </row>
    <row r="541" ht="15.75" customHeight="1">
      <c r="J541" s="106"/>
      <c r="N541" s="106"/>
      <c r="Q541" s="106"/>
      <c r="U541" s="106"/>
      <c r="X541" s="106"/>
      <c r="AB541" s="106"/>
      <c r="AE541" s="106"/>
      <c r="AI541" s="106"/>
    </row>
    <row r="542" ht="15.75" customHeight="1">
      <c r="J542" s="106"/>
      <c r="N542" s="106"/>
      <c r="Q542" s="106"/>
      <c r="U542" s="106"/>
      <c r="X542" s="106"/>
      <c r="AB542" s="106"/>
      <c r="AE542" s="106"/>
      <c r="AI542" s="106"/>
    </row>
    <row r="543" ht="15.75" customHeight="1">
      <c r="J543" s="106"/>
      <c r="N543" s="106"/>
      <c r="Q543" s="106"/>
      <c r="U543" s="106"/>
      <c r="X543" s="106"/>
      <c r="AB543" s="106"/>
      <c r="AE543" s="106"/>
      <c r="AI543" s="106"/>
    </row>
    <row r="544" ht="15.75" customHeight="1">
      <c r="J544" s="106"/>
      <c r="N544" s="106"/>
      <c r="Q544" s="106"/>
      <c r="U544" s="106"/>
      <c r="X544" s="106"/>
      <c r="AB544" s="106"/>
      <c r="AE544" s="106"/>
      <c r="AI544" s="106"/>
    </row>
    <row r="545" ht="15.75" customHeight="1">
      <c r="J545" s="106"/>
      <c r="N545" s="106"/>
      <c r="Q545" s="106"/>
      <c r="U545" s="106"/>
      <c r="X545" s="106"/>
      <c r="AB545" s="106"/>
      <c r="AE545" s="106"/>
      <c r="AI545" s="106"/>
    </row>
    <row r="546" ht="15.75" customHeight="1">
      <c r="J546" s="106"/>
      <c r="N546" s="106"/>
      <c r="Q546" s="106"/>
      <c r="U546" s="106"/>
      <c r="X546" s="106"/>
      <c r="AB546" s="106"/>
      <c r="AE546" s="106"/>
      <c r="AI546" s="106"/>
    </row>
    <row r="547" ht="15.75" customHeight="1">
      <c r="J547" s="106"/>
      <c r="N547" s="106"/>
      <c r="Q547" s="106"/>
      <c r="U547" s="106"/>
      <c r="X547" s="106"/>
      <c r="AB547" s="106"/>
      <c r="AE547" s="106"/>
      <c r="AI547" s="106"/>
    </row>
    <row r="548" ht="15.75" customHeight="1">
      <c r="J548" s="106"/>
      <c r="N548" s="106"/>
      <c r="Q548" s="106"/>
      <c r="U548" s="106"/>
      <c r="X548" s="106"/>
      <c r="AB548" s="106"/>
      <c r="AE548" s="106"/>
      <c r="AI548" s="106"/>
    </row>
    <row r="549" ht="15.75" customHeight="1">
      <c r="J549" s="106"/>
      <c r="N549" s="106"/>
      <c r="Q549" s="106"/>
      <c r="U549" s="106"/>
      <c r="X549" s="106"/>
      <c r="AB549" s="106"/>
      <c r="AE549" s="106"/>
      <c r="AI549" s="106"/>
    </row>
    <row r="550" ht="15.75" customHeight="1">
      <c r="J550" s="106"/>
      <c r="N550" s="106"/>
      <c r="Q550" s="106"/>
      <c r="U550" s="106"/>
      <c r="X550" s="106"/>
      <c r="AB550" s="106"/>
      <c r="AE550" s="106"/>
      <c r="AI550" s="106"/>
    </row>
    <row r="551" ht="15.75" customHeight="1">
      <c r="J551" s="106"/>
      <c r="N551" s="106"/>
      <c r="Q551" s="106"/>
      <c r="U551" s="106"/>
      <c r="X551" s="106"/>
      <c r="AB551" s="106"/>
      <c r="AE551" s="106"/>
      <c r="AI551" s="106"/>
    </row>
    <row r="552" ht="15.75" customHeight="1">
      <c r="J552" s="106"/>
      <c r="N552" s="106"/>
      <c r="Q552" s="106"/>
      <c r="U552" s="106"/>
      <c r="X552" s="106"/>
      <c r="AB552" s="106"/>
      <c r="AE552" s="106"/>
      <c r="AI552" s="106"/>
    </row>
    <row r="553" ht="15.75" customHeight="1">
      <c r="J553" s="106"/>
      <c r="N553" s="106"/>
      <c r="Q553" s="106"/>
      <c r="U553" s="106"/>
      <c r="X553" s="106"/>
      <c r="AB553" s="106"/>
      <c r="AE553" s="106"/>
      <c r="AI553" s="106"/>
    </row>
    <row r="554" ht="15.75" customHeight="1">
      <c r="J554" s="106"/>
      <c r="N554" s="106"/>
      <c r="Q554" s="106"/>
      <c r="U554" s="106"/>
      <c r="X554" s="106"/>
      <c r="AB554" s="106"/>
      <c r="AE554" s="106"/>
      <c r="AI554" s="106"/>
    </row>
    <row r="555" ht="15.75" customHeight="1">
      <c r="J555" s="106"/>
      <c r="N555" s="106"/>
      <c r="Q555" s="106"/>
      <c r="U555" s="106"/>
      <c r="X555" s="106"/>
      <c r="AB555" s="106"/>
      <c r="AE555" s="106"/>
      <c r="AI555" s="106"/>
    </row>
    <row r="556" ht="15.75" customHeight="1">
      <c r="J556" s="106"/>
      <c r="N556" s="106"/>
      <c r="Q556" s="106"/>
      <c r="U556" s="106"/>
      <c r="X556" s="106"/>
      <c r="AB556" s="106"/>
      <c r="AE556" s="106"/>
      <c r="AI556" s="106"/>
    </row>
    <row r="557" ht="15.75" customHeight="1">
      <c r="J557" s="106"/>
      <c r="N557" s="106"/>
      <c r="Q557" s="106"/>
      <c r="U557" s="106"/>
      <c r="X557" s="106"/>
      <c r="AB557" s="106"/>
      <c r="AE557" s="106"/>
      <c r="AI557" s="106"/>
    </row>
    <row r="558" ht="15.75" customHeight="1">
      <c r="J558" s="106"/>
      <c r="N558" s="106"/>
      <c r="Q558" s="106"/>
      <c r="U558" s="106"/>
      <c r="X558" s="106"/>
      <c r="AB558" s="106"/>
      <c r="AE558" s="106"/>
      <c r="AI558" s="106"/>
    </row>
    <row r="559" ht="15.75" customHeight="1">
      <c r="J559" s="106"/>
      <c r="N559" s="106"/>
      <c r="Q559" s="106"/>
      <c r="U559" s="106"/>
      <c r="X559" s="106"/>
      <c r="AB559" s="106"/>
      <c r="AE559" s="106"/>
      <c r="AI559" s="106"/>
    </row>
    <row r="560" ht="15.75" customHeight="1">
      <c r="J560" s="106"/>
      <c r="N560" s="106"/>
      <c r="Q560" s="106"/>
      <c r="U560" s="106"/>
      <c r="X560" s="106"/>
      <c r="AB560" s="106"/>
      <c r="AE560" s="106"/>
      <c r="AI560" s="106"/>
    </row>
    <row r="561" ht="15.75" customHeight="1">
      <c r="J561" s="106"/>
      <c r="N561" s="106"/>
      <c r="Q561" s="106"/>
      <c r="U561" s="106"/>
      <c r="X561" s="106"/>
      <c r="AB561" s="106"/>
      <c r="AE561" s="106"/>
      <c r="AI561" s="106"/>
    </row>
    <row r="562" ht="15.75" customHeight="1">
      <c r="J562" s="106"/>
      <c r="N562" s="106"/>
      <c r="Q562" s="106"/>
      <c r="U562" s="106"/>
      <c r="X562" s="106"/>
      <c r="AB562" s="106"/>
      <c r="AE562" s="106"/>
      <c r="AI562" s="106"/>
    </row>
    <row r="563" ht="15.75" customHeight="1">
      <c r="J563" s="106"/>
      <c r="N563" s="106"/>
      <c r="Q563" s="106"/>
      <c r="U563" s="106"/>
      <c r="X563" s="106"/>
      <c r="AB563" s="106"/>
      <c r="AE563" s="106"/>
      <c r="AI563" s="106"/>
    </row>
    <row r="564" ht="15.75" customHeight="1">
      <c r="J564" s="106"/>
      <c r="N564" s="106"/>
      <c r="Q564" s="106"/>
      <c r="U564" s="106"/>
      <c r="X564" s="106"/>
      <c r="AB564" s="106"/>
      <c r="AE564" s="106"/>
      <c r="AI564" s="106"/>
    </row>
    <row r="565" ht="15.75" customHeight="1">
      <c r="J565" s="106"/>
      <c r="N565" s="106"/>
      <c r="Q565" s="106"/>
      <c r="U565" s="106"/>
      <c r="X565" s="106"/>
      <c r="AB565" s="106"/>
      <c r="AE565" s="106"/>
      <c r="AI565" s="106"/>
    </row>
    <row r="566" ht="15.75" customHeight="1">
      <c r="J566" s="106"/>
      <c r="N566" s="106"/>
      <c r="Q566" s="106"/>
      <c r="U566" s="106"/>
      <c r="X566" s="106"/>
      <c r="AB566" s="106"/>
      <c r="AE566" s="106"/>
      <c r="AI566" s="106"/>
    </row>
    <row r="567" ht="15.75" customHeight="1">
      <c r="J567" s="106"/>
      <c r="N567" s="106"/>
      <c r="Q567" s="106"/>
      <c r="U567" s="106"/>
      <c r="X567" s="106"/>
      <c r="AB567" s="106"/>
      <c r="AE567" s="106"/>
      <c r="AI567" s="106"/>
    </row>
    <row r="568" ht="15.75" customHeight="1">
      <c r="J568" s="106"/>
      <c r="N568" s="106"/>
      <c r="Q568" s="106"/>
      <c r="U568" s="106"/>
      <c r="X568" s="106"/>
      <c r="AB568" s="106"/>
      <c r="AE568" s="106"/>
      <c r="AI568" s="106"/>
    </row>
    <row r="569" ht="15.75" customHeight="1">
      <c r="J569" s="106"/>
      <c r="N569" s="106"/>
      <c r="Q569" s="106"/>
      <c r="U569" s="106"/>
      <c r="X569" s="106"/>
      <c r="AB569" s="106"/>
      <c r="AE569" s="106"/>
      <c r="AI569" s="106"/>
    </row>
    <row r="570" ht="15.75" customHeight="1">
      <c r="J570" s="106"/>
      <c r="N570" s="106"/>
      <c r="Q570" s="106"/>
      <c r="U570" s="106"/>
      <c r="X570" s="106"/>
      <c r="AB570" s="106"/>
      <c r="AE570" s="106"/>
      <c r="AI570" s="106"/>
    </row>
    <row r="571" ht="15.75" customHeight="1">
      <c r="J571" s="106"/>
      <c r="N571" s="106"/>
      <c r="Q571" s="106"/>
      <c r="U571" s="106"/>
      <c r="X571" s="106"/>
      <c r="AB571" s="106"/>
      <c r="AE571" s="106"/>
      <c r="AI571" s="106"/>
    </row>
    <row r="572" ht="15.75" customHeight="1">
      <c r="J572" s="106"/>
      <c r="N572" s="106"/>
      <c r="Q572" s="106"/>
      <c r="U572" s="106"/>
      <c r="X572" s="106"/>
      <c r="AB572" s="106"/>
      <c r="AE572" s="106"/>
      <c r="AI572" s="106"/>
    </row>
    <row r="573" ht="15.75" customHeight="1">
      <c r="J573" s="106"/>
      <c r="N573" s="106"/>
      <c r="Q573" s="106"/>
      <c r="U573" s="106"/>
      <c r="X573" s="106"/>
      <c r="AB573" s="106"/>
      <c r="AE573" s="106"/>
      <c r="AI573" s="106"/>
    </row>
    <row r="574" ht="15.75" customHeight="1">
      <c r="J574" s="106"/>
      <c r="N574" s="106"/>
      <c r="Q574" s="106"/>
      <c r="U574" s="106"/>
      <c r="X574" s="106"/>
      <c r="AB574" s="106"/>
      <c r="AE574" s="106"/>
      <c r="AI574" s="106"/>
    </row>
    <row r="575" ht="15.75" customHeight="1">
      <c r="J575" s="106"/>
      <c r="N575" s="106"/>
      <c r="Q575" s="106"/>
      <c r="U575" s="106"/>
      <c r="X575" s="106"/>
      <c r="AB575" s="106"/>
      <c r="AE575" s="106"/>
      <c r="AI575" s="106"/>
    </row>
    <row r="576" ht="15.75" customHeight="1">
      <c r="J576" s="106"/>
      <c r="N576" s="106"/>
      <c r="Q576" s="106"/>
      <c r="U576" s="106"/>
      <c r="X576" s="106"/>
      <c r="AB576" s="106"/>
      <c r="AE576" s="106"/>
      <c r="AI576" s="106"/>
    </row>
    <row r="577" ht="15.75" customHeight="1">
      <c r="J577" s="106"/>
      <c r="N577" s="106"/>
      <c r="Q577" s="106"/>
      <c r="U577" s="106"/>
      <c r="X577" s="106"/>
      <c r="AB577" s="106"/>
      <c r="AE577" s="106"/>
      <c r="AI577" s="106"/>
    </row>
    <row r="578" ht="15.75" customHeight="1">
      <c r="J578" s="106"/>
      <c r="N578" s="106"/>
      <c r="Q578" s="106"/>
      <c r="U578" s="106"/>
      <c r="X578" s="106"/>
      <c r="AB578" s="106"/>
      <c r="AE578" s="106"/>
      <c r="AI578" s="106"/>
    </row>
    <row r="579" ht="15.75" customHeight="1">
      <c r="J579" s="106"/>
      <c r="N579" s="106"/>
      <c r="Q579" s="106"/>
      <c r="U579" s="106"/>
      <c r="X579" s="106"/>
      <c r="AB579" s="106"/>
      <c r="AE579" s="106"/>
      <c r="AI579" s="106"/>
    </row>
    <row r="580" ht="15.75" customHeight="1">
      <c r="J580" s="106"/>
      <c r="N580" s="106"/>
      <c r="Q580" s="106"/>
      <c r="U580" s="106"/>
      <c r="X580" s="106"/>
      <c r="AB580" s="106"/>
      <c r="AE580" s="106"/>
      <c r="AI580" s="106"/>
    </row>
    <row r="581" ht="15.75" customHeight="1">
      <c r="J581" s="106"/>
      <c r="N581" s="106"/>
      <c r="Q581" s="106"/>
      <c r="U581" s="106"/>
      <c r="X581" s="106"/>
      <c r="AB581" s="106"/>
      <c r="AE581" s="106"/>
      <c r="AI581" s="106"/>
    </row>
    <row r="582" ht="15.75" customHeight="1">
      <c r="J582" s="106"/>
      <c r="N582" s="106"/>
      <c r="Q582" s="106"/>
      <c r="U582" s="106"/>
      <c r="X582" s="106"/>
      <c r="AB582" s="106"/>
      <c r="AE582" s="106"/>
      <c r="AI582" s="106"/>
    </row>
    <row r="583" ht="15.75" customHeight="1">
      <c r="J583" s="106"/>
      <c r="N583" s="106"/>
      <c r="Q583" s="106"/>
      <c r="U583" s="106"/>
      <c r="X583" s="106"/>
      <c r="AB583" s="106"/>
      <c r="AE583" s="106"/>
      <c r="AI583" s="106"/>
    </row>
    <row r="584" ht="15.75" customHeight="1">
      <c r="J584" s="106"/>
      <c r="N584" s="106"/>
      <c r="Q584" s="106"/>
      <c r="U584" s="106"/>
      <c r="X584" s="106"/>
      <c r="AB584" s="106"/>
      <c r="AE584" s="106"/>
      <c r="AI584" s="106"/>
    </row>
    <row r="585" ht="15.75" customHeight="1">
      <c r="J585" s="106"/>
      <c r="N585" s="106"/>
      <c r="Q585" s="106"/>
      <c r="U585" s="106"/>
      <c r="X585" s="106"/>
      <c r="AB585" s="106"/>
      <c r="AE585" s="106"/>
      <c r="AI585" s="106"/>
    </row>
    <row r="586" ht="15.75" customHeight="1">
      <c r="J586" s="106"/>
      <c r="N586" s="106"/>
      <c r="Q586" s="106"/>
      <c r="U586" s="106"/>
      <c r="X586" s="106"/>
      <c r="AB586" s="106"/>
      <c r="AE586" s="106"/>
      <c r="AI586" s="106"/>
    </row>
    <row r="587" ht="15.75" customHeight="1">
      <c r="J587" s="106"/>
      <c r="N587" s="106"/>
      <c r="Q587" s="106"/>
      <c r="U587" s="106"/>
      <c r="X587" s="106"/>
      <c r="AB587" s="106"/>
      <c r="AE587" s="106"/>
      <c r="AI587" s="106"/>
    </row>
    <row r="588" ht="15.75" customHeight="1">
      <c r="J588" s="106"/>
      <c r="N588" s="106"/>
      <c r="Q588" s="106"/>
      <c r="U588" s="106"/>
      <c r="X588" s="106"/>
      <c r="AB588" s="106"/>
      <c r="AE588" s="106"/>
      <c r="AI588" s="106"/>
    </row>
    <row r="589" ht="15.75" customHeight="1">
      <c r="J589" s="106"/>
      <c r="N589" s="106"/>
      <c r="Q589" s="106"/>
      <c r="U589" s="106"/>
      <c r="X589" s="106"/>
      <c r="AB589" s="106"/>
      <c r="AE589" s="106"/>
      <c r="AI589" s="106"/>
    </row>
    <row r="590" ht="15.75" customHeight="1">
      <c r="J590" s="106"/>
      <c r="N590" s="106"/>
      <c r="Q590" s="106"/>
      <c r="U590" s="106"/>
      <c r="X590" s="106"/>
      <c r="AB590" s="106"/>
      <c r="AE590" s="106"/>
      <c r="AI590" s="106"/>
    </row>
    <row r="591" ht="15.75" customHeight="1">
      <c r="J591" s="106"/>
      <c r="N591" s="106"/>
      <c r="Q591" s="106"/>
      <c r="U591" s="106"/>
      <c r="X591" s="106"/>
      <c r="AB591" s="106"/>
      <c r="AE591" s="106"/>
      <c r="AI591" s="106"/>
    </row>
    <row r="592" ht="15.75" customHeight="1">
      <c r="J592" s="106"/>
      <c r="N592" s="106"/>
      <c r="Q592" s="106"/>
      <c r="U592" s="106"/>
      <c r="X592" s="106"/>
      <c r="AB592" s="106"/>
      <c r="AE592" s="106"/>
      <c r="AI592" s="106"/>
    </row>
    <row r="593" ht="15.75" customHeight="1">
      <c r="J593" s="106"/>
      <c r="N593" s="106"/>
      <c r="Q593" s="106"/>
      <c r="U593" s="106"/>
      <c r="X593" s="106"/>
      <c r="AB593" s="106"/>
      <c r="AE593" s="106"/>
      <c r="AI593" s="106"/>
    </row>
    <row r="594" ht="15.75" customHeight="1">
      <c r="J594" s="106"/>
      <c r="N594" s="106"/>
      <c r="Q594" s="106"/>
      <c r="U594" s="106"/>
      <c r="X594" s="106"/>
      <c r="AB594" s="106"/>
      <c r="AE594" s="106"/>
      <c r="AI594" s="106"/>
    </row>
    <row r="595" ht="15.75" customHeight="1">
      <c r="J595" s="106"/>
      <c r="N595" s="106"/>
      <c r="Q595" s="106"/>
      <c r="U595" s="106"/>
      <c r="X595" s="106"/>
      <c r="AB595" s="106"/>
      <c r="AE595" s="106"/>
      <c r="AI595" s="106"/>
    </row>
    <row r="596" ht="15.75" customHeight="1">
      <c r="J596" s="106"/>
      <c r="N596" s="106"/>
      <c r="Q596" s="106"/>
      <c r="U596" s="106"/>
      <c r="X596" s="106"/>
      <c r="AB596" s="106"/>
      <c r="AE596" s="106"/>
      <c r="AI596" s="106"/>
    </row>
    <row r="597" ht="15.75" customHeight="1">
      <c r="J597" s="106"/>
      <c r="N597" s="106"/>
      <c r="Q597" s="106"/>
      <c r="U597" s="106"/>
      <c r="X597" s="106"/>
      <c r="AB597" s="106"/>
      <c r="AE597" s="106"/>
      <c r="AI597" s="106"/>
    </row>
    <row r="598" ht="15.75" customHeight="1">
      <c r="J598" s="106"/>
      <c r="N598" s="106"/>
      <c r="Q598" s="106"/>
      <c r="U598" s="106"/>
      <c r="X598" s="106"/>
      <c r="AB598" s="106"/>
      <c r="AE598" s="106"/>
      <c r="AI598" s="106"/>
    </row>
    <row r="599" ht="15.75" customHeight="1">
      <c r="J599" s="106"/>
      <c r="N599" s="106"/>
      <c r="Q599" s="106"/>
      <c r="U599" s="106"/>
      <c r="X599" s="106"/>
      <c r="AB599" s="106"/>
      <c r="AE599" s="106"/>
      <c r="AI599" s="106"/>
    </row>
    <row r="600" ht="15.75" customHeight="1">
      <c r="J600" s="106"/>
      <c r="N600" s="106"/>
      <c r="Q600" s="106"/>
      <c r="U600" s="106"/>
      <c r="X600" s="106"/>
      <c r="AB600" s="106"/>
      <c r="AE600" s="106"/>
      <c r="AI600" s="106"/>
    </row>
    <row r="601" ht="15.75" customHeight="1">
      <c r="J601" s="106"/>
      <c r="N601" s="106"/>
      <c r="Q601" s="106"/>
      <c r="U601" s="106"/>
      <c r="X601" s="106"/>
      <c r="AB601" s="106"/>
      <c r="AE601" s="106"/>
      <c r="AI601" s="106"/>
    </row>
    <row r="602" ht="15.75" customHeight="1">
      <c r="J602" s="106"/>
      <c r="N602" s="106"/>
      <c r="Q602" s="106"/>
      <c r="U602" s="106"/>
      <c r="X602" s="106"/>
      <c r="AB602" s="106"/>
      <c r="AE602" s="106"/>
      <c r="AI602" s="106"/>
    </row>
    <row r="603" ht="15.75" customHeight="1">
      <c r="J603" s="106"/>
      <c r="N603" s="106"/>
      <c r="Q603" s="106"/>
      <c r="U603" s="106"/>
      <c r="X603" s="106"/>
      <c r="AB603" s="106"/>
      <c r="AE603" s="106"/>
      <c r="AI603" s="106"/>
    </row>
    <row r="604" ht="15.75" customHeight="1">
      <c r="J604" s="106"/>
      <c r="N604" s="106"/>
      <c r="Q604" s="106"/>
      <c r="U604" s="106"/>
      <c r="X604" s="106"/>
      <c r="AB604" s="106"/>
      <c r="AE604" s="106"/>
      <c r="AI604" s="106"/>
    </row>
    <row r="605" ht="15.75" customHeight="1">
      <c r="J605" s="106"/>
      <c r="N605" s="106"/>
      <c r="Q605" s="106"/>
      <c r="U605" s="106"/>
      <c r="X605" s="106"/>
      <c r="AB605" s="106"/>
      <c r="AE605" s="106"/>
      <c r="AI605" s="106"/>
    </row>
    <row r="606" ht="15.75" customHeight="1">
      <c r="J606" s="106"/>
      <c r="N606" s="106"/>
      <c r="Q606" s="106"/>
      <c r="U606" s="106"/>
      <c r="X606" s="106"/>
      <c r="AB606" s="106"/>
      <c r="AE606" s="106"/>
      <c r="AI606" s="106"/>
    </row>
    <row r="607" ht="15.75" customHeight="1">
      <c r="J607" s="106"/>
      <c r="N607" s="106"/>
      <c r="Q607" s="106"/>
      <c r="U607" s="106"/>
      <c r="X607" s="106"/>
      <c r="AB607" s="106"/>
      <c r="AE607" s="106"/>
      <c r="AI607" s="106"/>
    </row>
    <row r="608" ht="15.75" customHeight="1">
      <c r="J608" s="106"/>
      <c r="N608" s="106"/>
      <c r="Q608" s="106"/>
      <c r="U608" s="106"/>
      <c r="X608" s="106"/>
      <c r="AB608" s="106"/>
      <c r="AE608" s="106"/>
      <c r="AI608" s="106"/>
    </row>
    <row r="609" ht="15.75" customHeight="1">
      <c r="J609" s="106"/>
      <c r="N609" s="106"/>
      <c r="Q609" s="106"/>
      <c r="U609" s="106"/>
      <c r="X609" s="106"/>
      <c r="AB609" s="106"/>
      <c r="AE609" s="106"/>
      <c r="AI609" s="106"/>
    </row>
    <row r="610" ht="15.75" customHeight="1">
      <c r="J610" s="106"/>
      <c r="N610" s="106"/>
      <c r="Q610" s="106"/>
      <c r="U610" s="106"/>
      <c r="X610" s="106"/>
      <c r="AB610" s="106"/>
      <c r="AE610" s="106"/>
      <c r="AI610" s="106"/>
    </row>
    <row r="611" ht="15.75" customHeight="1">
      <c r="J611" s="106"/>
      <c r="N611" s="106"/>
      <c r="Q611" s="106"/>
      <c r="U611" s="106"/>
      <c r="X611" s="106"/>
      <c r="AB611" s="106"/>
      <c r="AE611" s="106"/>
      <c r="AI611" s="106"/>
    </row>
    <row r="612" ht="15.75" customHeight="1">
      <c r="J612" s="106"/>
      <c r="N612" s="106"/>
      <c r="Q612" s="106"/>
      <c r="U612" s="106"/>
      <c r="X612" s="106"/>
      <c r="AB612" s="106"/>
      <c r="AE612" s="106"/>
      <c r="AI612" s="106"/>
    </row>
    <row r="613" ht="15.75" customHeight="1">
      <c r="J613" s="106"/>
      <c r="N613" s="106"/>
      <c r="Q613" s="106"/>
      <c r="U613" s="106"/>
      <c r="X613" s="106"/>
      <c r="AB613" s="106"/>
      <c r="AE613" s="106"/>
      <c r="AI613" s="106"/>
    </row>
    <row r="614" ht="15.75" customHeight="1">
      <c r="J614" s="106"/>
      <c r="N614" s="106"/>
      <c r="Q614" s="106"/>
      <c r="U614" s="106"/>
      <c r="X614" s="106"/>
      <c r="AB614" s="106"/>
      <c r="AE614" s="106"/>
      <c r="AI614" s="106"/>
    </row>
    <row r="615" ht="15.75" customHeight="1">
      <c r="J615" s="106"/>
      <c r="N615" s="106"/>
      <c r="Q615" s="106"/>
      <c r="U615" s="106"/>
      <c r="X615" s="106"/>
      <c r="AB615" s="106"/>
      <c r="AE615" s="106"/>
      <c r="AI615" s="106"/>
    </row>
    <row r="616" ht="15.75" customHeight="1">
      <c r="J616" s="106"/>
      <c r="N616" s="106"/>
      <c r="Q616" s="106"/>
      <c r="U616" s="106"/>
      <c r="X616" s="106"/>
      <c r="AB616" s="106"/>
      <c r="AE616" s="106"/>
      <c r="AI616" s="106"/>
    </row>
    <row r="617" ht="15.75" customHeight="1">
      <c r="J617" s="106"/>
      <c r="N617" s="106"/>
      <c r="Q617" s="106"/>
      <c r="U617" s="106"/>
      <c r="X617" s="106"/>
      <c r="AB617" s="106"/>
      <c r="AE617" s="106"/>
      <c r="AI617" s="106"/>
    </row>
    <row r="618" ht="15.75" customHeight="1">
      <c r="J618" s="106"/>
      <c r="N618" s="106"/>
      <c r="Q618" s="106"/>
      <c r="U618" s="106"/>
      <c r="X618" s="106"/>
      <c r="AB618" s="106"/>
      <c r="AE618" s="106"/>
      <c r="AI618" s="106"/>
    </row>
    <row r="619" ht="15.75" customHeight="1">
      <c r="J619" s="106"/>
      <c r="N619" s="106"/>
      <c r="Q619" s="106"/>
      <c r="U619" s="106"/>
      <c r="X619" s="106"/>
      <c r="AB619" s="106"/>
      <c r="AE619" s="106"/>
      <c r="AI619" s="106"/>
    </row>
    <row r="620" ht="15.75" customHeight="1">
      <c r="J620" s="106"/>
      <c r="N620" s="106"/>
      <c r="Q620" s="106"/>
      <c r="U620" s="106"/>
      <c r="X620" s="106"/>
      <c r="AB620" s="106"/>
      <c r="AE620" s="106"/>
      <c r="AI620" s="106"/>
    </row>
    <row r="621" ht="15.75" customHeight="1">
      <c r="J621" s="106"/>
      <c r="N621" s="106"/>
      <c r="Q621" s="106"/>
      <c r="U621" s="106"/>
      <c r="X621" s="106"/>
      <c r="AB621" s="106"/>
      <c r="AE621" s="106"/>
      <c r="AI621" s="106"/>
    </row>
    <row r="622" ht="15.75" customHeight="1">
      <c r="J622" s="106"/>
      <c r="N622" s="106"/>
      <c r="Q622" s="106"/>
      <c r="U622" s="106"/>
      <c r="X622" s="106"/>
      <c r="AB622" s="106"/>
      <c r="AE622" s="106"/>
      <c r="AI622" s="106"/>
    </row>
    <row r="623" ht="15.75" customHeight="1">
      <c r="J623" s="106"/>
      <c r="N623" s="106"/>
      <c r="Q623" s="106"/>
      <c r="U623" s="106"/>
      <c r="X623" s="106"/>
      <c r="AB623" s="106"/>
      <c r="AE623" s="106"/>
      <c r="AI623" s="106"/>
    </row>
    <row r="624" ht="15.75" customHeight="1">
      <c r="J624" s="106"/>
      <c r="N624" s="106"/>
      <c r="Q624" s="106"/>
      <c r="U624" s="106"/>
      <c r="X624" s="106"/>
      <c r="AB624" s="106"/>
      <c r="AE624" s="106"/>
      <c r="AI624" s="106"/>
    </row>
    <row r="625" ht="15.75" customHeight="1">
      <c r="J625" s="106"/>
      <c r="N625" s="106"/>
      <c r="Q625" s="106"/>
      <c r="U625" s="106"/>
      <c r="X625" s="106"/>
      <c r="AB625" s="106"/>
      <c r="AE625" s="106"/>
      <c r="AI625" s="106"/>
    </row>
    <row r="626" ht="15.75" customHeight="1">
      <c r="J626" s="106"/>
      <c r="N626" s="106"/>
      <c r="Q626" s="106"/>
      <c r="U626" s="106"/>
      <c r="X626" s="106"/>
      <c r="AB626" s="106"/>
      <c r="AE626" s="106"/>
      <c r="AI626" s="106"/>
    </row>
    <row r="627" ht="15.75" customHeight="1">
      <c r="J627" s="106"/>
      <c r="N627" s="106"/>
      <c r="Q627" s="106"/>
      <c r="U627" s="106"/>
      <c r="X627" s="106"/>
      <c r="AB627" s="106"/>
      <c r="AE627" s="106"/>
      <c r="AI627" s="106"/>
    </row>
    <row r="628" ht="15.75" customHeight="1">
      <c r="J628" s="106"/>
      <c r="N628" s="106"/>
      <c r="Q628" s="106"/>
      <c r="U628" s="106"/>
      <c r="X628" s="106"/>
      <c r="AB628" s="106"/>
      <c r="AE628" s="106"/>
      <c r="AI628" s="106"/>
    </row>
    <row r="629" ht="15.75" customHeight="1">
      <c r="J629" s="106"/>
      <c r="N629" s="106"/>
      <c r="Q629" s="106"/>
      <c r="U629" s="106"/>
      <c r="X629" s="106"/>
      <c r="AB629" s="106"/>
      <c r="AE629" s="106"/>
      <c r="AI629" s="106"/>
    </row>
    <row r="630" ht="15.75" customHeight="1">
      <c r="J630" s="106"/>
      <c r="N630" s="106"/>
      <c r="Q630" s="106"/>
      <c r="U630" s="106"/>
      <c r="X630" s="106"/>
      <c r="AB630" s="106"/>
      <c r="AE630" s="106"/>
      <c r="AI630" s="106"/>
    </row>
    <row r="631" ht="15.75" customHeight="1">
      <c r="J631" s="106"/>
      <c r="N631" s="106"/>
      <c r="Q631" s="106"/>
      <c r="U631" s="106"/>
      <c r="X631" s="106"/>
      <c r="AB631" s="106"/>
      <c r="AE631" s="106"/>
      <c r="AI631" s="106"/>
    </row>
    <row r="632" ht="15.75" customHeight="1">
      <c r="J632" s="106"/>
      <c r="N632" s="106"/>
      <c r="Q632" s="106"/>
      <c r="U632" s="106"/>
      <c r="X632" s="106"/>
      <c r="AB632" s="106"/>
      <c r="AE632" s="106"/>
      <c r="AI632" s="106"/>
    </row>
    <row r="633" ht="15.75" customHeight="1">
      <c r="J633" s="106"/>
      <c r="N633" s="106"/>
      <c r="Q633" s="106"/>
      <c r="U633" s="106"/>
      <c r="X633" s="106"/>
      <c r="AB633" s="106"/>
      <c r="AE633" s="106"/>
      <c r="AI633" s="106"/>
    </row>
    <row r="634" ht="15.75" customHeight="1">
      <c r="J634" s="106"/>
      <c r="N634" s="106"/>
      <c r="Q634" s="106"/>
      <c r="U634" s="106"/>
      <c r="X634" s="106"/>
      <c r="AB634" s="106"/>
      <c r="AE634" s="106"/>
      <c r="AI634" s="106"/>
    </row>
    <row r="635" ht="15.75" customHeight="1">
      <c r="J635" s="106"/>
      <c r="N635" s="106"/>
      <c r="Q635" s="106"/>
      <c r="U635" s="106"/>
      <c r="X635" s="106"/>
      <c r="AB635" s="106"/>
      <c r="AE635" s="106"/>
      <c r="AI635" s="106"/>
    </row>
    <row r="636" ht="15.75" customHeight="1">
      <c r="J636" s="106"/>
      <c r="N636" s="106"/>
      <c r="Q636" s="106"/>
      <c r="U636" s="106"/>
      <c r="X636" s="106"/>
      <c r="AB636" s="106"/>
      <c r="AE636" s="106"/>
      <c r="AI636" s="106"/>
    </row>
    <row r="637" ht="15.75" customHeight="1">
      <c r="J637" s="106"/>
      <c r="N637" s="106"/>
      <c r="Q637" s="106"/>
      <c r="U637" s="106"/>
      <c r="X637" s="106"/>
      <c r="AB637" s="106"/>
      <c r="AE637" s="106"/>
      <c r="AI637" s="106"/>
    </row>
    <row r="638" ht="15.75" customHeight="1">
      <c r="J638" s="106"/>
      <c r="N638" s="106"/>
      <c r="Q638" s="106"/>
      <c r="U638" s="106"/>
      <c r="X638" s="106"/>
      <c r="AB638" s="106"/>
      <c r="AE638" s="106"/>
      <c r="AI638" s="106"/>
    </row>
    <row r="639" ht="15.75" customHeight="1">
      <c r="J639" s="106"/>
      <c r="N639" s="106"/>
      <c r="Q639" s="106"/>
      <c r="U639" s="106"/>
      <c r="X639" s="106"/>
      <c r="AB639" s="106"/>
      <c r="AE639" s="106"/>
      <c r="AI639" s="106"/>
    </row>
    <row r="640" ht="15.75" customHeight="1">
      <c r="J640" s="106"/>
      <c r="N640" s="106"/>
      <c r="Q640" s="106"/>
      <c r="U640" s="106"/>
      <c r="X640" s="106"/>
      <c r="AB640" s="106"/>
      <c r="AE640" s="106"/>
      <c r="AI640" s="106"/>
    </row>
    <row r="641" ht="15.75" customHeight="1">
      <c r="J641" s="106"/>
      <c r="N641" s="106"/>
      <c r="Q641" s="106"/>
      <c r="U641" s="106"/>
      <c r="X641" s="106"/>
      <c r="AB641" s="106"/>
      <c r="AE641" s="106"/>
      <c r="AI641" s="106"/>
    </row>
    <row r="642" ht="15.75" customHeight="1">
      <c r="J642" s="106"/>
      <c r="N642" s="106"/>
      <c r="Q642" s="106"/>
      <c r="U642" s="106"/>
      <c r="X642" s="106"/>
      <c r="AB642" s="106"/>
      <c r="AE642" s="106"/>
      <c r="AI642" s="106"/>
    </row>
    <row r="643" ht="15.75" customHeight="1">
      <c r="J643" s="106"/>
      <c r="N643" s="106"/>
      <c r="Q643" s="106"/>
      <c r="U643" s="106"/>
      <c r="X643" s="106"/>
      <c r="AB643" s="106"/>
      <c r="AE643" s="106"/>
      <c r="AI643" s="106"/>
    </row>
    <row r="644" ht="15.75" customHeight="1">
      <c r="J644" s="106"/>
      <c r="N644" s="106"/>
      <c r="Q644" s="106"/>
      <c r="U644" s="106"/>
      <c r="X644" s="106"/>
      <c r="AB644" s="106"/>
      <c r="AE644" s="106"/>
      <c r="AI644" s="106"/>
    </row>
    <row r="645" ht="15.75" customHeight="1">
      <c r="J645" s="106"/>
      <c r="N645" s="106"/>
      <c r="Q645" s="106"/>
      <c r="U645" s="106"/>
      <c r="X645" s="106"/>
      <c r="AB645" s="106"/>
      <c r="AE645" s="106"/>
      <c r="AI645" s="106"/>
    </row>
    <row r="646" ht="15.75" customHeight="1">
      <c r="J646" s="106"/>
      <c r="N646" s="106"/>
      <c r="Q646" s="106"/>
      <c r="U646" s="106"/>
      <c r="X646" s="106"/>
      <c r="AB646" s="106"/>
      <c r="AE646" s="106"/>
      <c r="AI646" s="106"/>
    </row>
    <row r="647" ht="15.75" customHeight="1">
      <c r="J647" s="106"/>
      <c r="N647" s="106"/>
      <c r="Q647" s="106"/>
      <c r="U647" s="106"/>
      <c r="X647" s="106"/>
      <c r="AB647" s="106"/>
      <c r="AE647" s="106"/>
      <c r="AI647" s="106"/>
    </row>
    <row r="648" ht="15.75" customHeight="1">
      <c r="J648" s="106"/>
      <c r="N648" s="106"/>
      <c r="Q648" s="106"/>
      <c r="U648" s="106"/>
      <c r="X648" s="106"/>
      <c r="AB648" s="106"/>
      <c r="AE648" s="106"/>
      <c r="AI648" s="106"/>
    </row>
    <row r="649" ht="15.75" customHeight="1">
      <c r="J649" s="106"/>
      <c r="N649" s="106"/>
      <c r="Q649" s="106"/>
      <c r="U649" s="106"/>
      <c r="X649" s="106"/>
      <c r="AB649" s="106"/>
      <c r="AE649" s="106"/>
      <c r="AI649" s="106"/>
    </row>
    <row r="650" ht="15.75" customHeight="1">
      <c r="J650" s="106"/>
      <c r="N650" s="106"/>
      <c r="Q650" s="106"/>
      <c r="U650" s="106"/>
      <c r="X650" s="106"/>
      <c r="AB650" s="106"/>
      <c r="AE650" s="106"/>
      <c r="AI650" s="106"/>
    </row>
    <row r="651" ht="15.75" customHeight="1">
      <c r="J651" s="106"/>
      <c r="N651" s="106"/>
      <c r="Q651" s="106"/>
      <c r="U651" s="106"/>
      <c r="X651" s="106"/>
      <c r="AB651" s="106"/>
      <c r="AE651" s="106"/>
      <c r="AI651" s="106"/>
    </row>
    <row r="652" ht="15.75" customHeight="1">
      <c r="J652" s="106"/>
      <c r="N652" s="106"/>
      <c r="Q652" s="106"/>
      <c r="U652" s="106"/>
      <c r="X652" s="106"/>
      <c r="AB652" s="106"/>
      <c r="AE652" s="106"/>
      <c r="AI652" s="106"/>
    </row>
    <row r="653" ht="15.75" customHeight="1">
      <c r="J653" s="106"/>
      <c r="N653" s="106"/>
      <c r="Q653" s="106"/>
      <c r="U653" s="106"/>
      <c r="X653" s="106"/>
      <c r="AB653" s="106"/>
      <c r="AE653" s="106"/>
      <c r="AI653" s="106"/>
    </row>
    <row r="654" ht="15.75" customHeight="1">
      <c r="J654" s="106"/>
      <c r="N654" s="106"/>
      <c r="Q654" s="106"/>
      <c r="U654" s="106"/>
      <c r="X654" s="106"/>
      <c r="AB654" s="106"/>
      <c r="AE654" s="106"/>
      <c r="AI654" s="106"/>
    </row>
    <row r="655" ht="15.75" customHeight="1">
      <c r="J655" s="106"/>
      <c r="N655" s="106"/>
      <c r="Q655" s="106"/>
      <c r="U655" s="106"/>
      <c r="X655" s="106"/>
      <c r="AB655" s="106"/>
      <c r="AE655" s="106"/>
      <c r="AI655" s="106"/>
    </row>
    <row r="656" ht="15.75" customHeight="1">
      <c r="J656" s="106"/>
      <c r="N656" s="106"/>
      <c r="Q656" s="106"/>
      <c r="U656" s="106"/>
      <c r="X656" s="106"/>
      <c r="AB656" s="106"/>
      <c r="AE656" s="106"/>
      <c r="AI656" s="106"/>
    </row>
    <row r="657" ht="15.75" customHeight="1">
      <c r="J657" s="106"/>
      <c r="N657" s="106"/>
      <c r="Q657" s="106"/>
      <c r="U657" s="106"/>
      <c r="X657" s="106"/>
      <c r="AB657" s="106"/>
      <c r="AE657" s="106"/>
      <c r="AI657" s="106"/>
    </row>
    <row r="658" ht="15.75" customHeight="1">
      <c r="J658" s="106"/>
      <c r="N658" s="106"/>
      <c r="Q658" s="106"/>
      <c r="U658" s="106"/>
      <c r="X658" s="106"/>
      <c r="AB658" s="106"/>
      <c r="AE658" s="106"/>
      <c r="AI658" s="106"/>
    </row>
    <row r="659" ht="15.75" customHeight="1">
      <c r="J659" s="106"/>
      <c r="N659" s="106"/>
      <c r="Q659" s="106"/>
      <c r="U659" s="106"/>
      <c r="X659" s="106"/>
      <c r="AB659" s="106"/>
      <c r="AE659" s="106"/>
      <c r="AI659" s="106"/>
    </row>
    <row r="660" ht="15.75" customHeight="1">
      <c r="J660" s="106"/>
      <c r="N660" s="106"/>
      <c r="Q660" s="106"/>
      <c r="U660" s="106"/>
      <c r="X660" s="106"/>
      <c r="AB660" s="106"/>
      <c r="AE660" s="106"/>
      <c r="AI660" s="106"/>
    </row>
    <row r="661" ht="15.75" customHeight="1">
      <c r="J661" s="106"/>
      <c r="N661" s="106"/>
      <c r="Q661" s="106"/>
      <c r="U661" s="106"/>
      <c r="X661" s="106"/>
      <c r="AB661" s="106"/>
      <c r="AE661" s="106"/>
      <c r="AI661" s="106"/>
    </row>
    <row r="662" ht="15.75" customHeight="1">
      <c r="J662" s="106"/>
      <c r="N662" s="106"/>
      <c r="Q662" s="106"/>
      <c r="U662" s="106"/>
      <c r="X662" s="106"/>
      <c r="AB662" s="106"/>
      <c r="AE662" s="106"/>
      <c r="AI662" s="106"/>
    </row>
    <row r="663" ht="15.75" customHeight="1">
      <c r="J663" s="106"/>
      <c r="N663" s="106"/>
      <c r="Q663" s="106"/>
      <c r="U663" s="106"/>
      <c r="X663" s="106"/>
      <c r="AB663" s="106"/>
      <c r="AE663" s="106"/>
      <c r="AI663" s="106"/>
    </row>
    <row r="664" ht="15.75" customHeight="1">
      <c r="J664" s="106"/>
      <c r="N664" s="106"/>
      <c r="Q664" s="106"/>
      <c r="U664" s="106"/>
      <c r="X664" s="106"/>
      <c r="AB664" s="106"/>
      <c r="AE664" s="106"/>
      <c r="AI664" s="106"/>
    </row>
    <row r="665" ht="15.75" customHeight="1">
      <c r="J665" s="106"/>
      <c r="N665" s="106"/>
      <c r="Q665" s="106"/>
      <c r="U665" s="106"/>
      <c r="X665" s="106"/>
      <c r="AB665" s="106"/>
      <c r="AE665" s="106"/>
      <c r="AI665" s="106"/>
    </row>
    <row r="666" ht="15.75" customHeight="1">
      <c r="J666" s="106"/>
      <c r="N666" s="106"/>
      <c r="Q666" s="106"/>
      <c r="U666" s="106"/>
      <c r="X666" s="106"/>
      <c r="AB666" s="106"/>
      <c r="AE666" s="106"/>
      <c r="AI666" s="106"/>
    </row>
    <row r="667" ht="15.75" customHeight="1">
      <c r="J667" s="106"/>
      <c r="N667" s="106"/>
      <c r="Q667" s="106"/>
      <c r="U667" s="106"/>
      <c r="X667" s="106"/>
      <c r="AB667" s="106"/>
      <c r="AE667" s="106"/>
      <c r="AI667" s="106"/>
    </row>
    <row r="668" ht="15.75" customHeight="1">
      <c r="J668" s="106"/>
      <c r="N668" s="106"/>
      <c r="Q668" s="106"/>
      <c r="U668" s="106"/>
      <c r="X668" s="106"/>
      <c r="AB668" s="106"/>
      <c r="AE668" s="106"/>
      <c r="AI668" s="106"/>
    </row>
    <row r="669" ht="15.75" customHeight="1">
      <c r="J669" s="106"/>
      <c r="N669" s="106"/>
      <c r="Q669" s="106"/>
      <c r="U669" s="106"/>
      <c r="X669" s="106"/>
      <c r="AB669" s="106"/>
      <c r="AE669" s="106"/>
      <c r="AI669" s="106"/>
    </row>
    <row r="670" ht="15.75" customHeight="1">
      <c r="J670" s="106"/>
      <c r="N670" s="106"/>
      <c r="Q670" s="106"/>
      <c r="U670" s="106"/>
      <c r="X670" s="106"/>
      <c r="AB670" s="106"/>
      <c r="AE670" s="106"/>
      <c r="AI670" s="106"/>
    </row>
    <row r="671" ht="15.75" customHeight="1">
      <c r="J671" s="106"/>
      <c r="N671" s="106"/>
      <c r="Q671" s="106"/>
      <c r="U671" s="106"/>
      <c r="X671" s="106"/>
      <c r="AB671" s="106"/>
      <c r="AE671" s="106"/>
      <c r="AI671" s="106"/>
    </row>
    <row r="672" ht="15.75" customHeight="1">
      <c r="J672" s="106"/>
      <c r="N672" s="106"/>
      <c r="Q672" s="106"/>
      <c r="U672" s="106"/>
      <c r="X672" s="106"/>
      <c r="AB672" s="106"/>
      <c r="AE672" s="106"/>
      <c r="AI672" s="106"/>
    </row>
    <row r="673" ht="15.75" customHeight="1">
      <c r="J673" s="106"/>
      <c r="N673" s="106"/>
      <c r="Q673" s="106"/>
      <c r="U673" s="106"/>
      <c r="X673" s="106"/>
      <c r="AB673" s="106"/>
      <c r="AE673" s="106"/>
      <c r="AI673" s="106"/>
    </row>
    <row r="674" ht="15.75" customHeight="1">
      <c r="J674" s="106"/>
      <c r="N674" s="106"/>
      <c r="Q674" s="106"/>
      <c r="U674" s="106"/>
      <c r="X674" s="106"/>
      <c r="AB674" s="106"/>
      <c r="AE674" s="106"/>
      <c r="AI674" s="106"/>
    </row>
    <row r="675" ht="15.75" customHeight="1">
      <c r="J675" s="106"/>
      <c r="N675" s="106"/>
      <c r="Q675" s="106"/>
      <c r="U675" s="106"/>
      <c r="X675" s="106"/>
      <c r="AB675" s="106"/>
      <c r="AE675" s="106"/>
      <c r="AI675" s="106"/>
    </row>
    <row r="676" ht="15.75" customHeight="1">
      <c r="J676" s="106"/>
      <c r="N676" s="106"/>
      <c r="Q676" s="106"/>
      <c r="U676" s="106"/>
      <c r="X676" s="106"/>
      <c r="AB676" s="106"/>
      <c r="AE676" s="106"/>
      <c r="AI676" s="106"/>
    </row>
    <row r="677" ht="15.75" customHeight="1">
      <c r="J677" s="106"/>
      <c r="N677" s="106"/>
      <c r="Q677" s="106"/>
      <c r="U677" s="106"/>
      <c r="X677" s="106"/>
      <c r="AB677" s="106"/>
      <c r="AE677" s="106"/>
      <c r="AI677" s="106"/>
    </row>
    <row r="678" ht="15.75" customHeight="1">
      <c r="J678" s="106"/>
      <c r="N678" s="106"/>
      <c r="Q678" s="106"/>
      <c r="U678" s="106"/>
      <c r="X678" s="106"/>
      <c r="AB678" s="106"/>
      <c r="AE678" s="106"/>
      <c r="AI678" s="106"/>
    </row>
    <row r="679" ht="15.75" customHeight="1">
      <c r="J679" s="106"/>
      <c r="N679" s="106"/>
      <c r="Q679" s="106"/>
      <c r="U679" s="106"/>
      <c r="X679" s="106"/>
      <c r="AB679" s="106"/>
      <c r="AE679" s="106"/>
      <c r="AI679" s="106"/>
    </row>
    <row r="680" ht="15.75" customHeight="1">
      <c r="J680" s="106"/>
      <c r="N680" s="106"/>
      <c r="Q680" s="106"/>
      <c r="U680" s="106"/>
      <c r="X680" s="106"/>
      <c r="AB680" s="106"/>
      <c r="AE680" s="106"/>
      <c r="AI680" s="106"/>
    </row>
    <row r="681" ht="15.75" customHeight="1">
      <c r="J681" s="106"/>
      <c r="N681" s="106"/>
      <c r="Q681" s="106"/>
      <c r="U681" s="106"/>
      <c r="X681" s="106"/>
      <c r="AB681" s="106"/>
      <c r="AE681" s="106"/>
      <c r="AI681" s="106"/>
    </row>
    <row r="682" ht="15.75" customHeight="1">
      <c r="J682" s="106"/>
      <c r="N682" s="106"/>
      <c r="Q682" s="106"/>
      <c r="U682" s="106"/>
      <c r="X682" s="106"/>
      <c r="AB682" s="106"/>
      <c r="AE682" s="106"/>
      <c r="AI682" s="106"/>
    </row>
    <row r="683" ht="15.75" customHeight="1">
      <c r="J683" s="106"/>
      <c r="N683" s="106"/>
      <c r="Q683" s="106"/>
      <c r="U683" s="106"/>
      <c r="X683" s="106"/>
      <c r="AB683" s="106"/>
      <c r="AE683" s="106"/>
      <c r="AI683" s="106"/>
    </row>
    <row r="684" ht="15.75" customHeight="1">
      <c r="J684" s="106"/>
      <c r="N684" s="106"/>
      <c r="Q684" s="106"/>
      <c r="U684" s="106"/>
      <c r="X684" s="106"/>
      <c r="AB684" s="106"/>
      <c r="AE684" s="106"/>
      <c r="AI684" s="106"/>
    </row>
    <row r="685" ht="15.75" customHeight="1">
      <c r="J685" s="106"/>
      <c r="N685" s="106"/>
      <c r="Q685" s="106"/>
      <c r="U685" s="106"/>
      <c r="X685" s="106"/>
      <c r="AB685" s="106"/>
      <c r="AE685" s="106"/>
      <c r="AI685" s="106"/>
    </row>
    <row r="686" ht="15.75" customHeight="1">
      <c r="J686" s="106"/>
      <c r="N686" s="106"/>
      <c r="Q686" s="106"/>
      <c r="U686" s="106"/>
      <c r="X686" s="106"/>
      <c r="AB686" s="106"/>
      <c r="AE686" s="106"/>
      <c r="AI686" s="106"/>
    </row>
    <row r="687" ht="15.75" customHeight="1">
      <c r="J687" s="106"/>
      <c r="N687" s="106"/>
      <c r="Q687" s="106"/>
      <c r="U687" s="106"/>
      <c r="X687" s="106"/>
      <c r="AB687" s="106"/>
      <c r="AE687" s="106"/>
      <c r="AI687" s="106"/>
    </row>
    <row r="688" ht="15.75" customHeight="1">
      <c r="J688" s="106"/>
      <c r="N688" s="106"/>
      <c r="Q688" s="106"/>
      <c r="U688" s="106"/>
      <c r="X688" s="106"/>
      <c r="AB688" s="106"/>
      <c r="AE688" s="106"/>
      <c r="AI688" s="106"/>
    </row>
    <row r="689" ht="15.75" customHeight="1">
      <c r="J689" s="106"/>
      <c r="N689" s="106"/>
      <c r="Q689" s="106"/>
      <c r="U689" s="106"/>
      <c r="X689" s="106"/>
      <c r="AB689" s="106"/>
      <c r="AE689" s="106"/>
      <c r="AI689" s="106"/>
    </row>
    <row r="690" ht="15.75" customHeight="1">
      <c r="J690" s="106"/>
      <c r="N690" s="106"/>
      <c r="Q690" s="106"/>
      <c r="U690" s="106"/>
      <c r="X690" s="106"/>
      <c r="AB690" s="106"/>
      <c r="AE690" s="106"/>
      <c r="AI690" s="106"/>
    </row>
    <row r="691" ht="15.75" customHeight="1">
      <c r="J691" s="106"/>
      <c r="N691" s="106"/>
      <c r="Q691" s="106"/>
      <c r="U691" s="106"/>
      <c r="X691" s="106"/>
      <c r="AB691" s="106"/>
      <c r="AE691" s="106"/>
      <c r="AI691" s="106"/>
    </row>
    <row r="692" ht="15.75" customHeight="1">
      <c r="J692" s="106"/>
      <c r="N692" s="106"/>
      <c r="Q692" s="106"/>
      <c r="U692" s="106"/>
      <c r="X692" s="106"/>
      <c r="AB692" s="106"/>
      <c r="AE692" s="106"/>
      <c r="AI692" s="106"/>
    </row>
    <row r="693" ht="15.75" customHeight="1">
      <c r="J693" s="106"/>
      <c r="N693" s="106"/>
      <c r="Q693" s="106"/>
      <c r="U693" s="106"/>
      <c r="X693" s="106"/>
      <c r="AB693" s="106"/>
      <c r="AE693" s="106"/>
      <c r="AI693" s="106"/>
    </row>
    <row r="694" ht="15.75" customHeight="1">
      <c r="J694" s="106"/>
      <c r="N694" s="106"/>
      <c r="Q694" s="106"/>
      <c r="U694" s="106"/>
      <c r="X694" s="106"/>
      <c r="AB694" s="106"/>
      <c r="AE694" s="106"/>
      <c r="AI694" s="106"/>
    </row>
    <row r="695" ht="15.75" customHeight="1">
      <c r="J695" s="106"/>
      <c r="N695" s="106"/>
      <c r="Q695" s="106"/>
      <c r="U695" s="106"/>
      <c r="X695" s="106"/>
      <c r="AB695" s="106"/>
      <c r="AE695" s="106"/>
      <c r="AI695" s="106"/>
    </row>
    <row r="696" ht="15.75" customHeight="1">
      <c r="J696" s="106"/>
      <c r="N696" s="106"/>
      <c r="Q696" s="106"/>
      <c r="U696" s="106"/>
      <c r="X696" s="106"/>
      <c r="AB696" s="106"/>
      <c r="AE696" s="106"/>
      <c r="AI696" s="106"/>
    </row>
    <row r="697" ht="15.75" customHeight="1">
      <c r="J697" s="106"/>
      <c r="N697" s="106"/>
      <c r="Q697" s="106"/>
      <c r="U697" s="106"/>
      <c r="X697" s="106"/>
      <c r="AB697" s="106"/>
      <c r="AE697" s="106"/>
      <c r="AI697" s="106"/>
    </row>
    <row r="698" ht="15.75" customHeight="1">
      <c r="J698" s="106"/>
      <c r="N698" s="106"/>
      <c r="Q698" s="106"/>
      <c r="U698" s="106"/>
      <c r="X698" s="106"/>
      <c r="AB698" s="106"/>
      <c r="AE698" s="106"/>
      <c r="AI698" s="106"/>
    </row>
    <row r="699" ht="15.75" customHeight="1">
      <c r="J699" s="106"/>
      <c r="N699" s="106"/>
      <c r="Q699" s="106"/>
      <c r="U699" s="106"/>
      <c r="X699" s="106"/>
      <c r="AB699" s="106"/>
      <c r="AE699" s="106"/>
      <c r="AI699" s="106"/>
    </row>
    <row r="700" ht="15.75" customHeight="1">
      <c r="J700" s="106"/>
      <c r="N700" s="106"/>
      <c r="Q700" s="106"/>
      <c r="U700" s="106"/>
      <c r="X700" s="106"/>
      <c r="AB700" s="106"/>
      <c r="AE700" s="106"/>
      <c r="AI700" s="106"/>
    </row>
    <row r="701" ht="15.75" customHeight="1">
      <c r="J701" s="106"/>
      <c r="N701" s="106"/>
      <c r="Q701" s="106"/>
      <c r="U701" s="106"/>
      <c r="X701" s="106"/>
      <c r="AB701" s="106"/>
      <c r="AE701" s="106"/>
      <c r="AI701" s="106"/>
    </row>
    <row r="702" ht="15.75" customHeight="1">
      <c r="J702" s="106"/>
      <c r="N702" s="106"/>
      <c r="Q702" s="106"/>
      <c r="U702" s="106"/>
      <c r="X702" s="106"/>
      <c r="AB702" s="106"/>
      <c r="AE702" s="106"/>
      <c r="AI702" s="106"/>
    </row>
    <row r="703" ht="15.75" customHeight="1">
      <c r="J703" s="106"/>
      <c r="N703" s="106"/>
      <c r="Q703" s="106"/>
      <c r="U703" s="106"/>
      <c r="X703" s="106"/>
      <c r="AB703" s="106"/>
      <c r="AE703" s="106"/>
      <c r="AI703" s="106"/>
    </row>
    <row r="704" ht="15.75" customHeight="1">
      <c r="J704" s="106"/>
      <c r="N704" s="106"/>
      <c r="Q704" s="106"/>
      <c r="U704" s="106"/>
      <c r="X704" s="106"/>
      <c r="AB704" s="106"/>
      <c r="AE704" s="106"/>
      <c r="AI704" s="106"/>
    </row>
    <row r="705" ht="15.75" customHeight="1">
      <c r="J705" s="106"/>
      <c r="N705" s="106"/>
      <c r="Q705" s="106"/>
      <c r="U705" s="106"/>
      <c r="X705" s="106"/>
      <c r="AB705" s="106"/>
      <c r="AE705" s="106"/>
      <c r="AI705" s="106"/>
    </row>
    <row r="706" ht="15.75" customHeight="1">
      <c r="J706" s="106"/>
      <c r="N706" s="106"/>
      <c r="Q706" s="106"/>
      <c r="U706" s="106"/>
      <c r="X706" s="106"/>
      <c r="AB706" s="106"/>
      <c r="AE706" s="106"/>
      <c r="AI706" s="106"/>
    </row>
    <row r="707" ht="15.75" customHeight="1">
      <c r="J707" s="106"/>
      <c r="N707" s="106"/>
      <c r="Q707" s="106"/>
      <c r="U707" s="106"/>
      <c r="X707" s="106"/>
      <c r="AB707" s="106"/>
      <c r="AE707" s="106"/>
      <c r="AI707" s="106"/>
    </row>
    <row r="708" ht="15.75" customHeight="1">
      <c r="J708" s="106"/>
      <c r="N708" s="106"/>
      <c r="Q708" s="106"/>
      <c r="U708" s="106"/>
      <c r="X708" s="106"/>
      <c r="AB708" s="106"/>
      <c r="AE708" s="106"/>
      <c r="AI708" s="106"/>
    </row>
    <row r="709" ht="15.75" customHeight="1">
      <c r="J709" s="106"/>
      <c r="N709" s="106"/>
      <c r="Q709" s="106"/>
      <c r="U709" s="106"/>
      <c r="X709" s="106"/>
      <c r="AB709" s="106"/>
      <c r="AE709" s="106"/>
      <c r="AI709" s="106"/>
    </row>
    <row r="710" ht="15.75" customHeight="1">
      <c r="J710" s="106"/>
      <c r="N710" s="106"/>
      <c r="Q710" s="106"/>
      <c r="U710" s="106"/>
      <c r="X710" s="106"/>
      <c r="AB710" s="106"/>
      <c r="AE710" s="106"/>
      <c r="AI710" s="106"/>
    </row>
    <row r="711" ht="15.75" customHeight="1">
      <c r="J711" s="106"/>
      <c r="N711" s="106"/>
      <c r="Q711" s="106"/>
      <c r="U711" s="106"/>
      <c r="X711" s="106"/>
      <c r="AB711" s="106"/>
      <c r="AE711" s="106"/>
      <c r="AI711" s="106"/>
    </row>
    <row r="712" ht="15.75" customHeight="1">
      <c r="J712" s="106"/>
      <c r="N712" s="106"/>
      <c r="Q712" s="106"/>
      <c r="U712" s="106"/>
      <c r="X712" s="106"/>
      <c r="AB712" s="106"/>
      <c r="AE712" s="106"/>
      <c r="AI712" s="106"/>
    </row>
    <row r="713" ht="15.75" customHeight="1">
      <c r="J713" s="106"/>
      <c r="N713" s="106"/>
      <c r="Q713" s="106"/>
      <c r="U713" s="106"/>
      <c r="X713" s="106"/>
      <c r="AB713" s="106"/>
      <c r="AE713" s="106"/>
      <c r="AI713" s="106"/>
    </row>
    <row r="714" ht="15.75" customHeight="1">
      <c r="J714" s="106"/>
      <c r="N714" s="106"/>
      <c r="Q714" s="106"/>
      <c r="U714" s="106"/>
      <c r="X714" s="106"/>
      <c r="AB714" s="106"/>
      <c r="AE714" s="106"/>
      <c r="AI714" s="106"/>
    </row>
    <row r="715" ht="15.75" customHeight="1">
      <c r="J715" s="106"/>
      <c r="N715" s="106"/>
      <c r="Q715" s="106"/>
      <c r="U715" s="106"/>
      <c r="X715" s="106"/>
      <c r="AB715" s="106"/>
      <c r="AE715" s="106"/>
      <c r="AI715" s="106"/>
    </row>
    <row r="716" ht="15.75" customHeight="1">
      <c r="J716" s="106"/>
      <c r="N716" s="106"/>
      <c r="Q716" s="106"/>
      <c r="U716" s="106"/>
      <c r="X716" s="106"/>
      <c r="AB716" s="106"/>
      <c r="AE716" s="106"/>
      <c r="AI716" s="106"/>
    </row>
    <row r="717" ht="15.75" customHeight="1">
      <c r="J717" s="106"/>
      <c r="N717" s="106"/>
      <c r="Q717" s="106"/>
      <c r="U717" s="106"/>
      <c r="X717" s="106"/>
      <c r="AB717" s="106"/>
      <c r="AE717" s="106"/>
      <c r="AI717" s="106"/>
    </row>
    <row r="718" ht="15.75" customHeight="1">
      <c r="J718" s="106"/>
      <c r="N718" s="106"/>
      <c r="Q718" s="106"/>
      <c r="U718" s="106"/>
      <c r="X718" s="106"/>
      <c r="AB718" s="106"/>
      <c r="AE718" s="106"/>
      <c r="AI718" s="106"/>
    </row>
    <row r="719" ht="15.75" customHeight="1">
      <c r="J719" s="106"/>
      <c r="N719" s="106"/>
      <c r="Q719" s="106"/>
      <c r="U719" s="106"/>
      <c r="X719" s="106"/>
      <c r="AB719" s="106"/>
      <c r="AE719" s="106"/>
      <c r="AI719" s="106"/>
    </row>
    <row r="720" ht="15.75" customHeight="1">
      <c r="J720" s="106"/>
      <c r="N720" s="106"/>
      <c r="Q720" s="106"/>
      <c r="U720" s="106"/>
      <c r="X720" s="106"/>
      <c r="AB720" s="106"/>
      <c r="AE720" s="106"/>
      <c r="AI720" s="106"/>
    </row>
    <row r="721" ht="15.75" customHeight="1">
      <c r="J721" s="106"/>
      <c r="N721" s="106"/>
      <c r="Q721" s="106"/>
      <c r="U721" s="106"/>
      <c r="X721" s="106"/>
      <c r="AB721" s="106"/>
      <c r="AE721" s="106"/>
      <c r="AI721" s="106"/>
    </row>
    <row r="722" ht="15.75" customHeight="1">
      <c r="J722" s="106"/>
      <c r="N722" s="106"/>
      <c r="Q722" s="106"/>
      <c r="U722" s="106"/>
      <c r="X722" s="106"/>
      <c r="AB722" s="106"/>
      <c r="AE722" s="106"/>
      <c r="AI722" s="106"/>
    </row>
    <row r="723" ht="15.75" customHeight="1">
      <c r="J723" s="106"/>
      <c r="N723" s="106"/>
      <c r="Q723" s="106"/>
      <c r="U723" s="106"/>
      <c r="X723" s="106"/>
      <c r="AB723" s="106"/>
      <c r="AE723" s="106"/>
      <c r="AI723" s="106"/>
    </row>
    <row r="724" ht="15.75" customHeight="1">
      <c r="J724" s="106"/>
      <c r="N724" s="106"/>
      <c r="Q724" s="106"/>
      <c r="U724" s="106"/>
      <c r="X724" s="106"/>
      <c r="AB724" s="106"/>
      <c r="AE724" s="106"/>
      <c r="AI724" s="106"/>
    </row>
    <row r="725" ht="15.75" customHeight="1">
      <c r="J725" s="106"/>
      <c r="N725" s="106"/>
      <c r="Q725" s="106"/>
      <c r="U725" s="106"/>
      <c r="X725" s="106"/>
      <c r="AB725" s="106"/>
      <c r="AE725" s="106"/>
      <c r="AI725" s="106"/>
    </row>
    <row r="726" ht="15.75" customHeight="1">
      <c r="J726" s="106"/>
      <c r="N726" s="106"/>
      <c r="Q726" s="106"/>
      <c r="U726" s="106"/>
      <c r="X726" s="106"/>
      <c r="AB726" s="106"/>
      <c r="AE726" s="106"/>
      <c r="AI726" s="106"/>
    </row>
    <row r="727" ht="15.75" customHeight="1">
      <c r="J727" s="106"/>
      <c r="N727" s="106"/>
      <c r="Q727" s="106"/>
      <c r="U727" s="106"/>
      <c r="X727" s="106"/>
      <c r="AB727" s="106"/>
      <c r="AE727" s="106"/>
      <c r="AI727" s="106"/>
    </row>
    <row r="728" ht="15.75" customHeight="1">
      <c r="J728" s="106"/>
      <c r="N728" s="106"/>
      <c r="Q728" s="106"/>
      <c r="U728" s="106"/>
      <c r="X728" s="106"/>
      <c r="AB728" s="106"/>
      <c r="AE728" s="106"/>
      <c r="AI728" s="106"/>
    </row>
    <row r="729" ht="15.75" customHeight="1">
      <c r="J729" s="106"/>
      <c r="N729" s="106"/>
      <c r="Q729" s="106"/>
      <c r="U729" s="106"/>
      <c r="X729" s="106"/>
      <c r="AB729" s="106"/>
      <c r="AE729" s="106"/>
      <c r="AI729" s="106"/>
    </row>
    <row r="730" ht="15.75" customHeight="1">
      <c r="J730" s="106"/>
      <c r="N730" s="106"/>
      <c r="Q730" s="106"/>
      <c r="U730" s="106"/>
      <c r="X730" s="106"/>
      <c r="AB730" s="106"/>
      <c r="AE730" s="106"/>
      <c r="AI730" s="106"/>
    </row>
    <row r="731" ht="15.75" customHeight="1">
      <c r="J731" s="106"/>
      <c r="N731" s="106"/>
      <c r="Q731" s="106"/>
      <c r="U731" s="106"/>
      <c r="X731" s="106"/>
      <c r="AB731" s="106"/>
      <c r="AE731" s="106"/>
      <c r="AI731" s="106"/>
    </row>
    <row r="732" ht="15.75" customHeight="1">
      <c r="J732" s="106"/>
      <c r="N732" s="106"/>
      <c r="Q732" s="106"/>
      <c r="U732" s="106"/>
      <c r="X732" s="106"/>
      <c r="AB732" s="106"/>
      <c r="AE732" s="106"/>
      <c r="AI732" s="106"/>
    </row>
    <row r="733" ht="15.75" customHeight="1">
      <c r="J733" s="106"/>
      <c r="N733" s="106"/>
      <c r="Q733" s="106"/>
      <c r="U733" s="106"/>
      <c r="X733" s="106"/>
      <c r="AB733" s="106"/>
      <c r="AE733" s="106"/>
      <c r="AI733" s="106"/>
    </row>
    <row r="734" ht="15.75" customHeight="1">
      <c r="J734" s="106"/>
      <c r="N734" s="106"/>
      <c r="Q734" s="106"/>
      <c r="U734" s="106"/>
      <c r="X734" s="106"/>
      <c r="AB734" s="106"/>
      <c r="AE734" s="106"/>
      <c r="AI734" s="106"/>
    </row>
    <row r="735" ht="15.75" customHeight="1">
      <c r="J735" s="106"/>
      <c r="N735" s="106"/>
      <c r="Q735" s="106"/>
      <c r="U735" s="106"/>
      <c r="X735" s="106"/>
      <c r="AB735" s="106"/>
      <c r="AE735" s="106"/>
      <c r="AI735" s="106"/>
    </row>
    <row r="736" ht="15.75" customHeight="1">
      <c r="J736" s="106"/>
      <c r="N736" s="106"/>
      <c r="Q736" s="106"/>
      <c r="U736" s="106"/>
      <c r="X736" s="106"/>
      <c r="AB736" s="106"/>
      <c r="AE736" s="106"/>
      <c r="AI736" s="106"/>
    </row>
    <row r="737" ht="15.75" customHeight="1">
      <c r="J737" s="106"/>
      <c r="N737" s="106"/>
      <c r="Q737" s="106"/>
      <c r="U737" s="106"/>
      <c r="X737" s="106"/>
      <c r="AB737" s="106"/>
      <c r="AE737" s="106"/>
      <c r="AI737" s="106"/>
    </row>
    <row r="738" ht="15.75" customHeight="1">
      <c r="J738" s="106"/>
      <c r="N738" s="106"/>
      <c r="Q738" s="106"/>
      <c r="U738" s="106"/>
      <c r="X738" s="106"/>
      <c r="AB738" s="106"/>
      <c r="AE738" s="106"/>
      <c r="AI738" s="106"/>
    </row>
    <row r="739" ht="15.75" customHeight="1">
      <c r="J739" s="106"/>
      <c r="N739" s="106"/>
      <c r="Q739" s="106"/>
      <c r="U739" s="106"/>
      <c r="X739" s="106"/>
      <c r="AB739" s="106"/>
      <c r="AE739" s="106"/>
      <c r="AI739" s="106"/>
    </row>
    <row r="740" ht="15.75" customHeight="1">
      <c r="J740" s="106"/>
      <c r="N740" s="106"/>
      <c r="Q740" s="106"/>
      <c r="U740" s="106"/>
      <c r="X740" s="106"/>
      <c r="AB740" s="106"/>
      <c r="AE740" s="106"/>
      <c r="AI740" s="106"/>
    </row>
    <row r="741" ht="15.75" customHeight="1">
      <c r="J741" s="106"/>
      <c r="N741" s="106"/>
      <c r="Q741" s="106"/>
      <c r="U741" s="106"/>
      <c r="X741" s="106"/>
      <c r="AB741" s="106"/>
      <c r="AE741" s="106"/>
      <c r="AI741" s="106"/>
    </row>
    <row r="742" ht="15.75" customHeight="1">
      <c r="J742" s="106"/>
      <c r="N742" s="106"/>
      <c r="Q742" s="106"/>
      <c r="U742" s="106"/>
      <c r="X742" s="106"/>
      <c r="AB742" s="106"/>
      <c r="AE742" s="106"/>
      <c r="AI742" s="106"/>
    </row>
    <row r="743" ht="15.75" customHeight="1">
      <c r="J743" s="106"/>
      <c r="N743" s="106"/>
      <c r="Q743" s="106"/>
      <c r="U743" s="106"/>
      <c r="X743" s="106"/>
      <c r="AB743" s="106"/>
      <c r="AE743" s="106"/>
      <c r="AI743" s="106"/>
    </row>
    <row r="744" ht="15.75" customHeight="1">
      <c r="J744" s="106"/>
      <c r="N744" s="106"/>
      <c r="Q744" s="106"/>
      <c r="U744" s="106"/>
      <c r="X744" s="106"/>
      <c r="AB744" s="106"/>
      <c r="AE744" s="106"/>
      <c r="AI744" s="106"/>
    </row>
    <row r="745" ht="15.75" customHeight="1">
      <c r="J745" s="106"/>
      <c r="N745" s="106"/>
      <c r="Q745" s="106"/>
      <c r="U745" s="106"/>
      <c r="X745" s="106"/>
      <c r="AB745" s="106"/>
      <c r="AE745" s="106"/>
      <c r="AI745" s="106"/>
    </row>
    <row r="746" ht="15.75" customHeight="1">
      <c r="J746" s="106"/>
      <c r="N746" s="106"/>
      <c r="Q746" s="106"/>
      <c r="U746" s="106"/>
      <c r="X746" s="106"/>
      <c r="AB746" s="106"/>
      <c r="AE746" s="106"/>
      <c r="AI746" s="106"/>
    </row>
    <row r="747" ht="15.75" customHeight="1">
      <c r="J747" s="106"/>
      <c r="N747" s="106"/>
      <c r="Q747" s="106"/>
      <c r="U747" s="106"/>
      <c r="X747" s="106"/>
      <c r="AB747" s="106"/>
      <c r="AE747" s="106"/>
      <c r="AI747" s="106"/>
    </row>
    <row r="748" ht="15.75" customHeight="1">
      <c r="J748" s="106"/>
      <c r="N748" s="106"/>
      <c r="Q748" s="106"/>
      <c r="U748" s="106"/>
      <c r="X748" s="106"/>
      <c r="AB748" s="106"/>
      <c r="AE748" s="106"/>
      <c r="AI748" s="106"/>
    </row>
    <row r="749" ht="15.75" customHeight="1">
      <c r="J749" s="106"/>
      <c r="N749" s="106"/>
      <c r="Q749" s="106"/>
      <c r="U749" s="106"/>
      <c r="X749" s="106"/>
      <c r="AB749" s="106"/>
      <c r="AE749" s="106"/>
      <c r="AI749" s="106"/>
    </row>
    <row r="750" ht="15.75" customHeight="1">
      <c r="J750" s="106"/>
      <c r="N750" s="106"/>
      <c r="Q750" s="106"/>
      <c r="U750" s="106"/>
      <c r="X750" s="106"/>
      <c r="AB750" s="106"/>
      <c r="AE750" s="106"/>
      <c r="AI750" s="106"/>
    </row>
    <row r="751" ht="15.75" customHeight="1">
      <c r="J751" s="106"/>
      <c r="N751" s="106"/>
      <c r="Q751" s="106"/>
      <c r="U751" s="106"/>
      <c r="X751" s="106"/>
      <c r="AB751" s="106"/>
      <c r="AE751" s="106"/>
      <c r="AI751" s="106"/>
    </row>
    <row r="752" ht="15.75" customHeight="1">
      <c r="J752" s="106"/>
      <c r="N752" s="106"/>
      <c r="Q752" s="106"/>
      <c r="U752" s="106"/>
      <c r="X752" s="106"/>
      <c r="AB752" s="106"/>
      <c r="AE752" s="106"/>
      <c r="AI752" s="106"/>
    </row>
    <row r="753" ht="15.75" customHeight="1">
      <c r="J753" s="106"/>
      <c r="N753" s="106"/>
      <c r="Q753" s="106"/>
      <c r="U753" s="106"/>
      <c r="X753" s="106"/>
      <c r="AB753" s="106"/>
      <c r="AE753" s="106"/>
      <c r="AI753" s="106"/>
    </row>
    <row r="754" ht="15.75" customHeight="1">
      <c r="J754" s="106"/>
      <c r="N754" s="106"/>
      <c r="Q754" s="106"/>
      <c r="U754" s="106"/>
      <c r="X754" s="106"/>
      <c r="AB754" s="106"/>
      <c r="AE754" s="106"/>
      <c r="AI754" s="106"/>
    </row>
    <row r="755" ht="15.75" customHeight="1">
      <c r="J755" s="106"/>
      <c r="N755" s="106"/>
      <c r="Q755" s="106"/>
      <c r="U755" s="106"/>
      <c r="X755" s="106"/>
      <c r="AB755" s="106"/>
      <c r="AE755" s="106"/>
      <c r="AI755" s="106"/>
    </row>
    <row r="756" ht="15.75" customHeight="1">
      <c r="J756" s="106"/>
      <c r="N756" s="106"/>
      <c r="Q756" s="106"/>
      <c r="U756" s="106"/>
      <c r="X756" s="106"/>
      <c r="AB756" s="106"/>
      <c r="AE756" s="106"/>
      <c r="AI756" s="106"/>
    </row>
    <row r="757" ht="15.75" customHeight="1">
      <c r="J757" s="106"/>
      <c r="N757" s="106"/>
      <c r="Q757" s="106"/>
      <c r="U757" s="106"/>
      <c r="X757" s="106"/>
      <c r="AB757" s="106"/>
      <c r="AE757" s="106"/>
      <c r="AI757" s="106"/>
    </row>
    <row r="758" ht="15.75" customHeight="1">
      <c r="J758" s="106"/>
      <c r="N758" s="106"/>
      <c r="Q758" s="106"/>
      <c r="U758" s="106"/>
      <c r="X758" s="106"/>
      <c r="AB758" s="106"/>
      <c r="AE758" s="106"/>
      <c r="AI758" s="106"/>
    </row>
    <row r="759" ht="15.75" customHeight="1">
      <c r="J759" s="106"/>
      <c r="N759" s="106"/>
      <c r="Q759" s="106"/>
      <c r="U759" s="106"/>
      <c r="X759" s="106"/>
      <c r="AB759" s="106"/>
      <c r="AE759" s="106"/>
      <c r="AI759" s="106"/>
    </row>
    <row r="760" ht="15.75" customHeight="1">
      <c r="J760" s="106"/>
      <c r="N760" s="106"/>
      <c r="Q760" s="106"/>
      <c r="U760" s="106"/>
      <c r="X760" s="106"/>
      <c r="AB760" s="106"/>
      <c r="AE760" s="106"/>
      <c r="AI760" s="106"/>
    </row>
    <row r="761" ht="15.75" customHeight="1">
      <c r="J761" s="106"/>
      <c r="N761" s="106"/>
      <c r="Q761" s="106"/>
      <c r="U761" s="106"/>
      <c r="X761" s="106"/>
      <c r="AB761" s="106"/>
      <c r="AE761" s="106"/>
      <c r="AI761" s="106"/>
    </row>
    <row r="762" ht="15.75" customHeight="1">
      <c r="J762" s="106"/>
      <c r="N762" s="106"/>
      <c r="Q762" s="106"/>
      <c r="U762" s="106"/>
      <c r="X762" s="106"/>
      <c r="AB762" s="106"/>
      <c r="AE762" s="106"/>
      <c r="AI762" s="106"/>
    </row>
    <row r="763" ht="15.75" customHeight="1">
      <c r="J763" s="106"/>
      <c r="N763" s="106"/>
      <c r="Q763" s="106"/>
      <c r="U763" s="106"/>
      <c r="X763" s="106"/>
      <c r="AB763" s="106"/>
      <c r="AE763" s="106"/>
      <c r="AI763" s="106"/>
    </row>
    <row r="764" ht="15.75" customHeight="1">
      <c r="J764" s="106"/>
      <c r="N764" s="106"/>
      <c r="Q764" s="106"/>
      <c r="U764" s="106"/>
      <c r="X764" s="106"/>
      <c r="AB764" s="106"/>
      <c r="AE764" s="106"/>
      <c r="AI764" s="106"/>
    </row>
    <row r="765" ht="15.75" customHeight="1">
      <c r="J765" s="106"/>
      <c r="N765" s="106"/>
      <c r="Q765" s="106"/>
      <c r="U765" s="106"/>
      <c r="X765" s="106"/>
      <c r="AB765" s="106"/>
      <c r="AE765" s="106"/>
      <c r="AI765" s="106"/>
    </row>
    <row r="766" ht="15.75" customHeight="1">
      <c r="J766" s="106"/>
      <c r="N766" s="106"/>
      <c r="Q766" s="106"/>
      <c r="U766" s="106"/>
      <c r="X766" s="106"/>
      <c r="AB766" s="106"/>
      <c r="AE766" s="106"/>
      <c r="AI766" s="106"/>
    </row>
    <row r="767" ht="15.75" customHeight="1">
      <c r="J767" s="106"/>
      <c r="N767" s="106"/>
      <c r="Q767" s="106"/>
      <c r="U767" s="106"/>
      <c r="X767" s="106"/>
      <c r="AB767" s="106"/>
      <c r="AE767" s="106"/>
      <c r="AI767" s="106"/>
    </row>
    <row r="768" ht="15.75" customHeight="1">
      <c r="J768" s="106"/>
      <c r="N768" s="106"/>
      <c r="Q768" s="106"/>
      <c r="U768" s="106"/>
      <c r="X768" s="106"/>
      <c r="AB768" s="106"/>
      <c r="AE768" s="106"/>
      <c r="AI768" s="106"/>
    </row>
    <row r="769" ht="15.75" customHeight="1">
      <c r="J769" s="106"/>
      <c r="N769" s="106"/>
      <c r="Q769" s="106"/>
      <c r="U769" s="106"/>
      <c r="X769" s="106"/>
      <c r="AB769" s="106"/>
      <c r="AE769" s="106"/>
      <c r="AI769" s="106"/>
    </row>
    <row r="770" ht="15.75" customHeight="1">
      <c r="J770" s="106"/>
      <c r="N770" s="106"/>
      <c r="Q770" s="106"/>
      <c r="U770" s="106"/>
      <c r="X770" s="106"/>
      <c r="AB770" s="106"/>
      <c r="AE770" s="106"/>
      <c r="AI770" s="106"/>
    </row>
    <row r="771" ht="15.75" customHeight="1">
      <c r="J771" s="106"/>
      <c r="N771" s="106"/>
      <c r="Q771" s="106"/>
      <c r="U771" s="106"/>
      <c r="X771" s="106"/>
      <c r="AB771" s="106"/>
      <c r="AE771" s="106"/>
      <c r="AI771" s="106"/>
    </row>
    <row r="772" ht="15.75" customHeight="1">
      <c r="J772" s="106"/>
      <c r="N772" s="106"/>
      <c r="Q772" s="106"/>
      <c r="U772" s="106"/>
      <c r="X772" s="106"/>
      <c r="AB772" s="106"/>
      <c r="AE772" s="106"/>
      <c r="AI772" s="106"/>
    </row>
    <row r="773" ht="15.75" customHeight="1">
      <c r="J773" s="106"/>
      <c r="N773" s="106"/>
      <c r="Q773" s="106"/>
      <c r="U773" s="106"/>
      <c r="X773" s="106"/>
      <c r="AB773" s="106"/>
      <c r="AE773" s="106"/>
      <c r="AI773" s="106"/>
    </row>
    <row r="774" ht="15.75" customHeight="1">
      <c r="J774" s="106"/>
      <c r="N774" s="106"/>
      <c r="Q774" s="106"/>
      <c r="U774" s="106"/>
      <c r="X774" s="106"/>
      <c r="AB774" s="106"/>
      <c r="AE774" s="106"/>
      <c r="AI774" s="106"/>
    </row>
    <row r="775" ht="15.75" customHeight="1">
      <c r="J775" s="106"/>
      <c r="N775" s="106"/>
      <c r="Q775" s="106"/>
      <c r="U775" s="106"/>
      <c r="X775" s="106"/>
      <c r="AB775" s="106"/>
      <c r="AE775" s="106"/>
      <c r="AI775" s="106"/>
    </row>
    <row r="776" ht="15.75" customHeight="1">
      <c r="J776" s="106"/>
      <c r="N776" s="106"/>
      <c r="Q776" s="106"/>
      <c r="U776" s="106"/>
      <c r="X776" s="106"/>
      <c r="AB776" s="106"/>
      <c r="AE776" s="106"/>
      <c r="AI776" s="106"/>
    </row>
    <row r="777" ht="15.75" customHeight="1">
      <c r="J777" s="106"/>
      <c r="N777" s="106"/>
      <c r="Q777" s="106"/>
      <c r="U777" s="106"/>
      <c r="X777" s="106"/>
      <c r="AB777" s="106"/>
      <c r="AE777" s="106"/>
      <c r="AI777" s="106"/>
    </row>
    <row r="778" ht="15.75" customHeight="1">
      <c r="J778" s="106"/>
      <c r="N778" s="106"/>
      <c r="Q778" s="106"/>
      <c r="U778" s="106"/>
      <c r="X778" s="106"/>
      <c r="AB778" s="106"/>
      <c r="AE778" s="106"/>
      <c r="AI778" s="106"/>
    </row>
    <row r="779" ht="15.75" customHeight="1">
      <c r="J779" s="106"/>
      <c r="N779" s="106"/>
      <c r="Q779" s="106"/>
      <c r="U779" s="106"/>
      <c r="X779" s="106"/>
      <c r="AB779" s="106"/>
      <c r="AE779" s="106"/>
      <c r="AI779" s="106"/>
    </row>
    <row r="780" ht="15.75" customHeight="1">
      <c r="J780" s="106"/>
      <c r="N780" s="106"/>
      <c r="Q780" s="106"/>
      <c r="U780" s="106"/>
      <c r="X780" s="106"/>
      <c r="AB780" s="106"/>
      <c r="AE780" s="106"/>
      <c r="AI780" s="106"/>
    </row>
    <row r="781" ht="15.75" customHeight="1">
      <c r="J781" s="106"/>
      <c r="N781" s="106"/>
      <c r="Q781" s="106"/>
      <c r="U781" s="106"/>
      <c r="X781" s="106"/>
      <c r="AB781" s="106"/>
      <c r="AE781" s="106"/>
      <c r="AI781" s="106"/>
    </row>
    <row r="782" ht="15.75" customHeight="1">
      <c r="J782" s="106"/>
      <c r="N782" s="106"/>
      <c r="Q782" s="106"/>
      <c r="U782" s="106"/>
      <c r="X782" s="106"/>
      <c r="AB782" s="106"/>
      <c r="AE782" s="106"/>
      <c r="AI782" s="106"/>
    </row>
    <row r="783" ht="15.75" customHeight="1">
      <c r="J783" s="106"/>
      <c r="N783" s="106"/>
      <c r="Q783" s="106"/>
      <c r="U783" s="106"/>
      <c r="X783" s="106"/>
      <c r="AB783" s="106"/>
      <c r="AE783" s="106"/>
      <c r="AI783" s="106"/>
    </row>
    <row r="784" ht="15.75" customHeight="1">
      <c r="J784" s="106"/>
      <c r="N784" s="106"/>
      <c r="Q784" s="106"/>
      <c r="U784" s="106"/>
      <c r="X784" s="106"/>
      <c r="AB784" s="106"/>
      <c r="AE784" s="106"/>
      <c r="AI784" s="106"/>
    </row>
    <row r="785" ht="15.75" customHeight="1">
      <c r="J785" s="106"/>
      <c r="N785" s="106"/>
      <c r="Q785" s="106"/>
      <c r="U785" s="106"/>
      <c r="X785" s="106"/>
      <c r="AB785" s="106"/>
      <c r="AE785" s="106"/>
      <c r="AI785" s="106"/>
    </row>
    <row r="786" ht="15.75" customHeight="1">
      <c r="J786" s="106"/>
      <c r="N786" s="106"/>
      <c r="Q786" s="106"/>
      <c r="U786" s="106"/>
      <c r="X786" s="106"/>
      <c r="AB786" s="106"/>
      <c r="AE786" s="106"/>
      <c r="AI786" s="106"/>
    </row>
    <row r="787" ht="15.75" customHeight="1">
      <c r="J787" s="106"/>
      <c r="N787" s="106"/>
      <c r="Q787" s="106"/>
      <c r="U787" s="106"/>
      <c r="X787" s="106"/>
      <c r="AB787" s="106"/>
      <c r="AE787" s="106"/>
      <c r="AI787" s="106"/>
    </row>
    <row r="788" ht="15.75" customHeight="1">
      <c r="J788" s="106"/>
      <c r="N788" s="106"/>
      <c r="Q788" s="106"/>
      <c r="U788" s="106"/>
      <c r="X788" s="106"/>
      <c r="AB788" s="106"/>
      <c r="AE788" s="106"/>
      <c r="AI788" s="106"/>
    </row>
    <row r="789" ht="15.75" customHeight="1">
      <c r="J789" s="106"/>
      <c r="N789" s="106"/>
      <c r="Q789" s="106"/>
      <c r="U789" s="106"/>
      <c r="X789" s="106"/>
      <c r="AB789" s="106"/>
      <c r="AE789" s="106"/>
      <c r="AI789" s="106"/>
    </row>
    <row r="790" ht="15.75" customHeight="1">
      <c r="J790" s="106"/>
      <c r="N790" s="106"/>
      <c r="Q790" s="106"/>
      <c r="U790" s="106"/>
      <c r="X790" s="106"/>
      <c r="AB790" s="106"/>
      <c r="AE790" s="106"/>
      <c r="AI790" s="106"/>
    </row>
    <row r="791" ht="15.75" customHeight="1">
      <c r="J791" s="106"/>
      <c r="N791" s="106"/>
      <c r="Q791" s="106"/>
      <c r="U791" s="106"/>
      <c r="X791" s="106"/>
      <c r="AB791" s="106"/>
      <c r="AE791" s="106"/>
      <c r="AI791" s="106"/>
    </row>
    <row r="792" ht="15.75" customHeight="1">
      <c r="J792" s="106"/>
      <c r="N792" s="106"/>
      <c r="Q792" s="106"/>
      <c r="U792" s="106"/>
      <c r="X792" s="106"/>
      <c r="AB792" s="106"/>
      <c r="AE792" s="106"/>
      <c r="AI792" s="106"/>
    </row>
    <row r="793" ht="15.75" customHeight="1">
      <c r="J793" s="106"/>
      <c r="N793" s="106"/>
      <c r="Q793" s="106"/>
      <c r="U793" s="106"/>
      <c r="X793" s="106"/>
      <c r="AB793" s="106"/>
      <c r="AE793" s="106"/>
      <c r="AI793" s="106"/>
    </row>
    <row r="794" ht="15.75" customHeight="1">
      <c r="J794" s="106"/>
      <c r="N794" s="106"/>
      <c r="Q794" s="106"/>
      <c r="U794" s="106"/>
      <c r="X794" s="106"/>
      <c r="AB794" s="106"/>
      <c r="AE794" s="106"/>
      <c r="AI794" s="106"/>
    </row>
    <row r="795" ht="15.75" customHeight="1">
      <c r="J795" s="106"/>
      <c r="N795" s="106"/>
      <c r="Q795" s="106"/>
      <c r="U795" s="106"/>
      <c r="X795" s="106"/>
      <c r="AB795" s="106"/>
      <c r="AE795" s="106"/>
      <c r="AI795" s="106"/>
    </row>
    <row r="796" ht="15.75" customHeight="1">
      <c r="J796" s="106"/>
      <c r="N796" s="106"/>
      <c r="Q796" s="106"/>
      <c r="U796" s="106"/>
      <c r="X796" s="106"/>
      <c r="AB796" s="106"/>
      <c r="AE796" s="106"/>
      <c r="AI796" s="106"/>
    </row>
    <row r="797" ht="15.75" customHeight="1">
      <c r="J797" s="106"/>
      <c r="N797" s="106"/>
      <c r="Q797" s="106"/>
      <c r="U797" s="106"/>
      <c r="X797" s="106"/>
      <c r="AB797" s="106"/>
      <c r="AE797" s="106"/>
      <c r="AI797" s="106"/>
    </row>
    <row r="798" ht="15.75" customHeight="1">
      <c r="J798" s="106"/>
      <c r="N798" s="106"/>
      <c r="Q798" s="106"/>
      <c r="U798" s="106"/>
      <c r="X798" s="106"/>
      <c r="AB798" s="106"/>
      <c r="AE798" s="106"/>
      <c r="AI798" s="106"/>
    </row>
    <row r="799" ht="15.75" customHeight="1">
      <c r="J799" s="106"/>
      <c r="N799" s="106"/>
      <c r="Q799" s="106"/>
      <c r="U799" s="106"/>
      <c r="X799" s="106"/>
      <c r="AB799" s="106"/>
      <c r="AE799" s="106"/>
      <c r="AI799" s="106"/>
    </row>
    <row r="800" ht="15.75" customHeight="1">
      <c r="J800" s="106"/>
      <c r="N800" s="106"/>
      <c r="Q800" s="106"/>
      <c r="U800" s="106"/>
      <c r="X800" s="106"/>
      <c r="AB800" s="106"/>
      <c r="AE800" s="106"/>
      <c r="AI800" s="106"/>
    </row>
    <row r="801" ht="15.75" customHeight="1">
      <c r="J801" s="106"/>
      <c r="N801" s="106"/>
      <c r="Q801" s="106"/>
      <c r="U801" s="106"/>
      <c r="X801" s="106"/>
      <c r="AB801" s="106"/>
      <c r="AE801" s="106"/>
      <c r="AI801" s="106"/>
    </row>
    <row r="802" ht="15.75" customHeight="1">
      <c r="J802" s="106"/>
      <c r="N802" s="106"/>
      <c r="Q802" s="106"/>
      <c r="U802" s="106"/>
      <c r="X802" s="106"/>
      <c r="AB802" s="106"/>
      <c r="AE802" s="106"/>
      <c r="AI802" s="106"/>
    </row>
    <row r="803" ht="15.75" customHeight="1">
      <c r="J803" s="106"/>
      <c r="N803" s="106"/>
      <c r="Q803" s="106"/>
      <c r="U803" s="106"/>
      <c r="X803" s="106"/>
      <c r="AB803" s="106"/>
      <c r="AE803" s="106"/>
      <c r="AI803" s="106"/>
    </row>
    <row r="804" ht="15.75" customHeight="1">
      <c r="J804" s="106"/>
      <c r="N804" s="106"/>
      <c r="Q804" s="106"/>
      <c r="U804" s="106"/>
      <c r="X804" s="106"/>
      <c r="AB804" s="106"/>
      <c r="AE804" s="106"/>
      <c r="AI804" s="106"/>
    </row>
    <row r="805" ht="15.75" customHeight="1">
      <c r="J805" s="106"/>
      <c r="N805" s="106"/>
      <c r="Q805" s="106"/>
      <c r="U805" s="106"/>
      <c r="X805" s="106"/>
      <c r="AB805" s="106"/>
      <c r="AE805" s="106"/>
      <c r="AI805" s="106"/>
    </row>
    <row r="806" ht="15.75" customHeight="1">
      <c r="J806" s="106"/>
      <c r="N806" s="106"/>
      <c r="Q806" s="106"/>
      <c r="U806" s="106"/>
      <c r="X806" s="106"/>
      <c r="AB806" s="106"/>
      <c r="AE806" s="106"/>
      <c r="AI806" s="106"/>
    </row>
    <row r="807" ht="15.75" customHeight="1">
      <c r="J807" s="106"/>
      <c r="N807" s="106"/>
      <c r="Q807" s="106"/>
      <c r="U807" s="106"/>
      <c r="X807" s="106"/>
      <c r="AB807" s="106"/>
      <c r="AE807" s="106"/>
      <c r="AI807" s="106"/>
    </row>
    <row r="808" ht="15.75" customHeight="1">
      <c r="J808" s="106"/>
      <c r="N808" s="106"/>
      <c r="Q808" s="106"/>
      <c r="U808" s="106"/>
      <c r="X808" s="106"/>
      <c r="AB808" s="106"/>
      <c r="AE808" s="106"/>
      <c r="AI808" s="106"/>
    </row>
    <row r="809" ht="15.75" customHeight="1">
      <c r="J809" s="106"/>
      <c r="N809" s="106"/>
      <c r="Q809" s="106"/>
      <c r="U809" s="106"/>
      <c r="X809" s="106"/>
      <c r="AB809" s="106"/>
      <c r="AE809" s="106"/>
      <c r="AI809" s="106"/>
    </row>
    <row r="810" ht="15.75" customHeight="1">
      <c r="J810" s="106"/>
      <c r="N810" s="106"/>
      <c r="Q810" s="106"/>
      <c r="U810" s="106"/>
      <c r="X810" s="106"/>
      <c r="AB810" s="106"/>
      <c r="AE810" s="106"/>
      <c r="AI810" s="106"/>
    </row>
    <row r="811" ht="15.75" customHeight="1">
      <c r="J811" s="106"/>
      <c r="N811" s="106"/>
      <c r="Q811" s="106"/>
      <c r="U811" s="106"/>
      <c r="X811" s="106"/>
      <c r="AB811" s="106"/>
      <c r="AE811" s="106"/>
      <c r="AI811" s="106"/>
    </row>
    <row r="812" ht="15.75" customHeight="1">
      <c r="J812" s="106"/>
      <c r="N812" s="106"/>
      <c r="Q812" s="106"/>
      <c r="U812" s="106"/>
      <c r="X812" s="106"/>
      <c r="AB812" s="106"/>
      <c r="AE812" s="106"/>
      <c r="AI812" s="106"/>
    </row>
    <row r="813" ht="15.75" customHeight="1">
      <c r="J813" s="106"/>
      <c r="N813" s="106"/>
      <c r="Q813" s="106"/>
      <c r="U813" s="106"/>
      <c r="X813" s="106"/>
      <c r="AB813" s="106"/>
      <c r="AE813" s="106"/>
      <c r="AI813" s="106"/>
    </row>
    <row r="814" ht="15.75" customHeight="1">
      <c r="J814" s="106"/>
      <c r="N814" s="106"/>
      <c r="Q814" s="106"/>
      <c r="U814" s="106"/>
      <c r="X814" s="106"/>
      <c r="AB814" s="106"/>
      <c r="AE814" s="106"/>
      <c r="AI814" s="106"/>
    </row>
    <row r="815" ht="15.75" customHeight="1">
      <c r="J815" s="106"/>
      <c r="N815" s="106"/>
      <c r="Q815" s="106"/>
      <c r="U815" s="106"/>
      <c r="X815" s="106"/>
      <c r="AB815" s="106"/>
      <c r="AE815" s="106"/>
      <c r="AI815" s="106"/>
    </row>
    <row r="816" ht="15.75" customHeight="1">
      <c r="J816" s="106"/>
      <c r="N816" s="106"/>
      <c r="Q816" s="106"/>
      <c r="U816" s="106"/>
      <c r="X816" s="106"/>
      <c r="AB816" s="106"/>
      <c r="AE816" s="106"/>
      <c r="AI816" s="106"/>
    </row>
    <row r="817" ht="15.75" customHeight="1">
      <c r="J817" s="106"/>
      <c r="N817" s="106"/>
      <c r="Q817" s="106"/>
      <c r="U817" s="106"/>
      <c r="X817" s="106"/>
      <c r="AB817" s="106"/>
      <c r="AE817" s="106"/>
      <c r="AI817" s="106"/>
    </row>
    <row r="818" ht="15.75" customHeight="1">
      <c r="J818" s="106"/>
      <c r="N818" s="106"/>
      <c r="Q818" s="106"/>
      <c r="U818" s="106"/>
      <c r="X818" s="106"/>
      <c r="AB818" s="106"/>
      <c r="AE818" s="106"/>
      <c r="AI818" s="106"/>
    </row>
    <row r="819" ht="15.75" customHeight="1">
      <c r="J819" s="106"/>
      <c r="N819" s="106"/>
      <c r="Q819" s="106"/>
      <c r="U819" s="106"/>
      <c r="X819" s="106"/>
      <c r="AB819" s="106"/>
      <c r="AE819" s="106"/>
      <c r="AI819" s="106"/>
    </row>
    <row r="820" ht="15.75" customHeight="1">
      <c r="J820" s="106"/>
      <c r="N820" s="106"/>
      <c r="Q820" s="106"/>
      <c r="U820" s="106"/>
      <c r="X820" s="106"/>
      <c r="AB820" s="106"/>
      <c r="AE820" s="106"/>
      <c r="AI820" s="106"/>
    </row>
    <row r="821" ht="15.75" customHeight="1">
      <c r="J821" s="106"/>
      <c r="N821" s="106"/>
      <c r="Q821" s="106"/>
      <c r="U821" s="106"/>
      <c r="X821" s="106"/>
      <c r="AB821" s="106"/>
      <c r="AE821" s="106"/>
      <c r="AI821" s="106"/>
    </row>
    <row r="822" ht="15.75" customHeight="1">
      <c r="J822" s="106"/>
      <c r="N822" s="106"/>
      <c r="Q822" s="106"/>
      <c r="U822" s="106"/>
      <c r="X822" s="106"/>
      <c r="AB822" s="106"/>
      <c r="AE822" s="106"/>
      <c r="AI822" s="106"/>
    </row>
    <row r="823" ht="15.75" customHeight="1">
      <c r="J823" s="106"/>
      <c r="N823" s="106"/>
      <c r="Q823" s="106"/>
      <c r="U823" s="106"/>
      <c r="X823" s="106"/>
      <c r="AB823" s="106"/>
      <c r="AE823" s="106"/>
      <c r="AI823" s="106"/>
    </row>
    <row r="824" ht="15.75" customHeight="1">
      <c r="J824" s="106"/>
      <c r="N824" s="106"/>
      <c r="Q824" s="106"/>
      <c r="U824" s="106"/>
      <c r="X824" s="106"/>
      <c r="AB824" s="106"/>
      <c r="AE824" s="106"/>
      <c r="AI824" s="106"/>
    </row>
    <row r="825" ht="15.75" customHeight="1">
      <c r="J825" s="106"/>
      <c r="N825" s="106"/>
      <c r="Q825" s="106"/>
      <c r="U825" s="106"/>
      <c r="X825" s="106"/>
      <c r="AB825" s="106"/>
      <c r="AE825" s="106"/>
      <c r="AI825" s="106"/>
    </row>
    <row r="826" ht="15.75" customHeight="1">
      <c r="J826" s="106"/>
      <c r="N826" s="106"/>
      <c r="Q826" s="106"/>
      <c r="U826" s="106"/>
      <c r="X826" s="106"/>
      <c r="AB826" s="106"/>
      <c r="AE826" s="106"/>
      <c r="AI826" s="106"/>
    </row>
    <row r="827" ht="15.75" customHeight="1">
      <c r="J827" s="106"/>
      <c r="N827" s="106"/>
      <c r="Q827" s="106"/>
      <c r="U827" s="106"/>
      <c r="X827" s="106"/>
      <c r="AB827" s="106"/>
      <c r="AE827" s="106"/>
      <c r="AI827" s="106"/>
    </row>
    <row r="828" ht="15.75" customHeight="1">
      <c r="J828" s="106"/>
      <c r="N828" s="106"/>
      <c r="Q828" s="106"/>
      <c r="U828" s="106"/>
      <c r="X828" s="106"/>
      <c r="AB828" s="106"/>
      <c r="AE828" s="106"/>
      <c r="AI828" s="106"/>
    </row>
    <row r="829" ht="15.75" customHeight="1">
      <c r="J829" s="106"/>
      <c r="N829" s="106"/>
      <c r="Q829" s="106"/>
      <c r="U829" s="106"/>
      <c r="X829" s="106"/>
      <c r="AB829" s="106"/>
      <c r="AE829" s="106"/>
      <c r="AI829" s="106"/>
    </row>
    <row r="830" ht="15.75" customHeight="1">
      <c r="J830" s="106"/>
      <c r="N830" s="106"/>
      <c r="Q830" s="106"/>
      <c r="U830" s="106"/>
      <c r="X830" s="106"/>
      <c r="AB830" s="106"/>
      <c r="AE830" s="106"/>
      <c r="AI830" s="106"/>
    </row>
    <row r="831" ht="15.75" customHeight="1">
      <c r="J831" s="106"/>
      <c r="N831" s="106"/>
      <c r="Q831" s="106"/>
      <c r="U831" s="106"/>
      <c r="X831" s="106"/>
      <c r="AB831" s="106"/>
      <c r="AE831" s="106"/>
      <c r="AI831" s="106"/>
    </row>
    <row r="832" ht="15.75" customHeight="1">
      <c r="J832" s="106"/>
      <c r="N832" s="106"/>
      <c r="Q832" s="106"/>
      <c r="U832" s="106"/>
      <c r="X832" s="106"/>
      <c r="AB832" s="106"/>
      <c r="AE832" s="106"/>
      <c r="AI832" s="106"/>
    </row>
    <row r="833" ht="15.75" customHeight="1">
      <c r="J833" s="106"/>
      <c r="N833" s="106"/>
      <c r="Q833" s="106"/>
      <c r="U833" s="106"/>
      <c r="X833" s="106"/>
      <c r="AB833" s="106"/>
      <c r="AE833" s="106"/>
      <c r="AI833" s="106"/>
    </row>
    <row r="834" ht="15.75" customHeight="1">
      <c r="J834" s="106"/>
      <c r="N834" s="106"/>
      <c r="Q834" s="106"/>
      <c r="U834" s="106"/>
      <c r="X834" s="106"/>
      <c r="AB834" s="106"/>
      <c r="AE834" s="106"/>
      <c r="AI834" s="106"/>
    </row>
    <row r="835" ht="15.75" customHeight="1">
      <c r="J835" s="106"/>
      <c r="N835" s="106"/>
      <c r="Q835" s="106"/>
      <c r="U835" s="106"/>
      <c r="X835" s="106"/>
      <c r="AB835" s="106"/>
      <c r="AE835" s="106"/>
      <c r="AI835" s="106"/>
    </row>
    <row r="836" ht="15.75" customHeight="1">
      <c r="J836" s="106"/>
      <c r="N836" s="106"/>
      <c r="Q836" s="106"/>
      <c r="U836" s="106"/>
      <c r="X836" s="106"/>
      <c r="AB836" s="106"/>
      <c r="AE836" s="106"/>
      <c r="AI836" s="106"/>
    </row>
    <row r="837" ht="15.75" customHeight="1">
      <c r="J837" s="106"/>
      <c r="N837" s="106"/>
      <c r="Q837" s="106"/>
      <c r="U837" s="106"/>
      <c r="X837" s="106"/>
      <c r="AB837" s="106"/>
      <c r="AE837" s="106"/>
      <c r="AI837" s="106"/>
    </row>
    <row r="838" ht="15.75" customHeight="1">
      <c r="J838" s="106"/>
      <c r="N838" s="106"/>
      <c r="Q838" s="106"/>
      <c r="U838" s="106"/>
      <c r="X838" s="106"/>
      <c r="AB838" s="106"/>
      <c r="AE838" s="106"/>
      <c r="AI838" s="106"/>
    </row>
    <row r="839" ht="15.75" customHeight="1">
      <c r="J839" s="106"/>
      <c r="N839" s="106"/>
      <c r="Q839" s="106"/>
      <c r="U839" s="106"/>
      <c r="X839" s="106"/>
      <c r="AB839" s="106"/>
      <c r="AE839" s="106"/>
      <c r="AI839" s="106"/>
    </row>
    <row r="840" ht="15.75" customHeight="1">
      <c r="J840" s="106"/>
      <c r="N840" s="106"/>
      <c r="Q840" s="106"/>
      <c r="U840" s="106"/>
      <c r="X840" s="106"/>
      <c r="AB840" s="106"/>
      <c r="AE840" s="106"/>
      <c r="AI840" s="106"/>
    </row>
    <row r="841" ht="15.75" customHeight="1">
      <c r="J841" s="106"/>
      <c r="N841" s="106"/>
      <c r="Q841" s="106"/>
      <c r="U841" s="106"/>
      <c r="X841" s="106"/>
      <c r="AB841" s="106"/>
      <c r="AE841" s="106"/>
      <c r="AI841" s="106"/>
    </row>
    <row r="842" ht="15.75" customHeight="1">
      <c r="J842" s="106"/>
      <c r="N842" s="106"/>
      <c r="Q842" s="106"/>
      <c r="U842" s="106"/>
      <c r="X842" s="106"/>
      <c r="AB842" s="106"/>
      <c r="AE842" s="106"/>
      <c r="AI842" s="106"/>
    </row>
    <row r="843" ht="15.75" customHeight="1">
      <c r="J843" s="106"/>
      <c r="N843" s="106"/>
      <c r="Q843" s="106"/>
      <c r="U843" s="106"/>
      <c r="X843" s="106"/>
      <c r="AB843" s="106"/>
      <c r="AE843" s="106"/>
      <c r="AI843" s="106"/>
    </row>
    <row r="844" ht="15.75" customHeight="1">
      <c r="J844" s="106"/>
      <c r="N844" s="106"/>
      <c r="Q844" s="106"/>
      <c r="U844" s="106"/>
      <c r="X844" s="106"/>
      <c r="AB844" s="106"/>
      <c r="AE844" s="106"/>
      <c r="AI844" s="106"/>
    </row>
    <row r="845" ht="15.75" customHeight="1">
      <c r="J845" s="106"/>
      <c r="N845" s="106"/>
      <c r="Q845" s="106"/>
      <c r="U845" s="106"/>
      <c r="X845" s="106"/>
      <c r="AB845" s="106"/>
      <c r="AE845" s="106"/>
      <c r="AI845" s="106"/>
    </row>
    <row r="846" ht="15.75" customHeight="1">
      <c r="J846" s="106"/>
      <c r="N846" s="106"/>
      <c r="Q846" s="106"/>
      <c r="U846" s="106"/>
      <c r="X846" s="106"/>
      <c r="AB846" s="106"/>
      <c r="AE846" s="106"/>
      <c r="AI846" s="106"/>
    </row>
    <row r="847" ht="15.75" customHeight="1">
      <c r="J847" s="106"/>
      <c r="N847" s="106"/>
      <c r="Q847" s="106"/>
      <c r="U847" s="106"/>
      <c r="X847" s="106"/>
      <c r="AB847" s="106"/>
      <c r="AE847" s="106"/>
      <c r="AI847" s="106"/>
    </row>
    <row r="848" ht="15.75" customHeight="1">
      <c r="J848" s="106"/>
      <c r="N848" s="106"/>
      <c r="Q848" s="106"/>
      <c r="U848" s="106"/>
      <c r="X848" s="106"/>
      <c r="AB848" s="106"/>
      <c r="AE848" s="106"/>
      <c r="AI848" s="106"/>
    </row>
    <row r="849" ht="15.75" customHeight="1">
      <c r="J849" s="106"/>
      <c r="N849" s="106"/>
      <c r="Q849" s="106"/>
      <c r="U849" s="106"/>
      <c r="X849" s="106"/>
      <c r="AB849" s="106"/>
      <c r="AE849" s="106"/>
      <c r="AI849" s="106"/>
    </row>
    <row r="850" ht="15.75" customHeight="1">
      <c r="J850" s="106"/>
      <c r="N850" s="106"/>
      <c r="Q850" s="106"/>
      <c r="U850" s="106"/>
      <c r="X850" s="106"/>
      <c r="AB850" s="106"/>
      <c r="AE850" s="106"/>
      <c r="AI850" s="106"/>
    </row>
    <row r="851" ht="15.75" customHeight="1">
      <c r="J851" s="106"/>
      <c r="N851" s="106"/>
      <c r="Q851" s="106"/>
      <c r="U851" s="106"/>
      <c r="X851" s="106"/>
      <c r="AB851" s="106"/>
      <c r="AE851" s="106"/>
      <c r="AI851" s="106"/>
    </row>
    <row r="852" ht="15.75" customHeight="1">
      <c r="J852" s="106"/>
      <c r="N852" s="106"/>
      <c r="Q852" s="106"/>
      <c r="U852" s="106"/>
      <c r="X852" s="106"/>
      <c r="AB852" s="106"/>
      <c r="AE852" s="106"/>
      <c r="AI852" s="106"/>
    </row>
    <row r="853" ht="15.75" customHeight="1">
      <c r="J853" s="106"/>
      <c r="N853" s="106"/>
      <c r="Q853" s="106"/>
      <c r="U853" s="106"/>
      <c r="X853" s="106"/>
      <c r="AB853" s="106"/>
      <c r="AE853" s="106"/>
      <c r="AI853" s="106"/>
    </row>
    <row r="854" ht="15.75" customHeight="1">
      <c r="J854" s="106"/>
      <c r="N854" s="106"/>
      <c r="Q854" s="106"/>
      <c r="U854" s="106"/>
      <c r="X854" s="106"/>
      <c r="AB854" s="106"/>
      <c r="AE854" s="106"/>
      <c r="AI854" s="106"/>
    </row>
    <row r="855" ht="15.75" customHeight="1">
      <c r="J855" s="106"/>
      <c r="N855" s="106"/>
      <c r="Q855" s="106"/>
      <c r="U855" s="106"/>
      <c r="X855" s="106"/>
      <c r="AB855" s="106"/>
      <c r="AE855" s="106"/>
      <c r="AI855" s="106"/>
    </row>
    <row r="856" ht="15.75" customHeight="1">
      <c r="J856" s="106"/>
      <c r="N856" s="106"/>
      <c r="Q856" s="106"/>
      <c r="U856" s="106"/>
      <c r="X856" s="106"/>
      <c r="AB856" s="106"/>
      <c r="AE856" s="106"/>
      <c r="AI856" s="106"/>
    </row>
    <row r="857" ht="15.75" customHeight="1">
      <c r="J857" s="106"/>
      <c r="N857" s="106"/>
      <c r="Q857" s="106"/>
      <c r="U857" s="106"/>
      <c r="X857" s="106"/>
      <c r="AB857" s="106"/>
      <c r="AE857" s="106"/>
      <c r="AI857" s="106"/>
    </row>
    <row r="858" ht="15.75" customHeight="1">
      <c r="J858" s="106"/>
      <c r="N858" s="106"/>
      <c r="Q858" s="106"/>
      <c r="U858" s="106"/>
      <c r="X858" s="106"/>
      <c r="AB858" s="106"/>
      <c r="AE858" s="106"/>
      <c r="AI858" s="106"/>
    </row>
    <row r="859" ht="15.75" customHeight="1">
      <c r="J859" s="106"/>
      <c r="N859" s="106"/>
      <c r="Q859" s="106"/>
      <c r="U859" s="106"/>
      <c r="X859" s="106"/>
      <c r="AB859" s="106"/>
      <c r="AE859" s="106"/>
      <c r="AI859" s="106"/>
    </row>
    <row r="860" ht="15.75" customHeight="1">
      <c r="J860" s="106"/>
      <c r="N860" s="106"/>
      <c r="Q860" s="106"/>
      <c r="U860" s="106"/>
      <c r="X860" s="106"/>
      <c r="AB860" s="106"/>
      <c r="AE860" s="106"/>
      <c r="AI860" s="106"/>
    </row>
    <row r="861" ht="15.75" customHeight="1">
      <c r="J861" s="106"/>
      <c r="N861" s="106"/>
      <c r="Q861" s="106"/>
      <c r="U861" s="106"/>
      <c r="X861" s="106"/>
      <c r="AB861" s="106"/>
      <c r="AE861" s="106"/>
      <c r="AI861" s="106"/>
    </row>
    <row r="862" ht="15.75" customHeight="1">
      <c r="J862" s="106"/>
      <c r="N862" s="106"/>
      <c r="Q862" s="106"/>
      <c r="U862" s="106"/>
      <c r="X862" s="106"/>
      <c r="AB862" s="106"/>
      <c r="AE862" s="106"/>
      <c r="AI862" s="106"/>
    </row>
    <row r="863" ht="15.75" customHeight="1">
      <c r="J863" s="106"/>
      <c r="N863" s="106"/>
      <c r="Q863" s="106"/>
      <c r="U863" s="106"/>
      <c r="X863" s="106"/>
      <c r="AB863" s="106"/>
      <c r="AE863" s="106"/>
      <c r="AI863" s="106"/>
    </row>
    <row r="864" ht="15.75" customHeight="1">
      <c r="J864" s="106"/>
      <c r="N864" s="106"/>
      <c r="Q864" s="106"/>
      <c r="U864" s="106"/>
      <c r="X864" s="106"/>
      <c r="AB864" s="106"/>
      <c r="AE864" s="106"/>
      <c r="AI864" s="106"/>
    </row>
    <row r="865" ht="15.75" customHeight="1">
      <c r="J865" s="106"/>
      <c r="N865" s="106"/>
      <c r="Q865" s="106"/>
      <c r="U865" s="106"/>
      <c r="X865" s="106"/>
      <c r="AB865" s="106"/>
      <c r="AE865" s="106"/>
      <c r="AI865" s="106"/>
    </row>
    <row r="866" ht="15.75" customHeight="1">
      <c r="J866" s="106"/>
      <c r="N866" s="106"/>
      <c r="Q866" s="106"/>
      <c r="U866" s="106"/>
      <c r="X866" s="106"/>
      <c r="AB866" s="106"/>
      <c r="AE866" s="106"/>
      <c r="AI866" s="106"/>
    </row>
    <row r="867" ht="15.75" customHeight="1">
      <c r="J867" s="106"/>
      <c r="N867" s="106"/>
      <c r="Q867" s="106"/>
      <c r="U867" s="106"/>
      <c r="X867" s="106"/>
      <c r="AB867" s="106"/>
      <c r="AE867" s="106"/>
      <c r="AI867" s="106"/>
    </row>
    <row r="868" ht="15.75" customHeight="1">
      <c r="J868" s="106"/>
      <c r="N868" s="106"/>
      <c r="Q868" s="106"/>
      <c r="U868" s="106"/>
      <c r="X868" s="106"/>
      <c r="AB868" s="106"/>
      <c r="AE868" s="106"/>
      <c r="AI868" s="106"/>
    </row>
    <row r="869" ht="15.75" customHeight="1">
      <c r="J869" s="106"/>
      <c r="N869" s="106"/>
      <c r="Q869" s="106"/>
      <c r="U869" s="106"/>
      <c r="X869" s="106"/>
      <c r="AB869" s="106"/>
      <c r="AE869" s="106"/>
      <c r="AI869" s="106"/>
    </row>
    <row r="870" ht="15.75" customHeight="1">
      <c r="J870" s="106"/>
      <c r="N870" s="106"/>
      <c r="Q870" s="106"/>
      <c r="U870" s="106"/>
      <c r="X870" s="106"/>
      <c r="AB870" s="106"/>
      <c r="AE870" s="106"/>
      <c r="AI870" s="106"/>
    </row>
    <row r="871" ht="15.75" customHeight="1">
      <c r="J871" s="106"/>
      <c r="N871" s="106"/>
      <c r="Q871" s="106"/>
      <c r="U871" s="106"/>
      <c r="X871" s="106"/>
      <c r="AB871" s="106"/>
      <c r="AE871" s="106"/>
      <c r="AI871" s="106"/>
    </row>
    <row r="872" ht="15.75" customHeight="1">
      <c r="J872" s="106"/>
      <c r="N872" s="106"/>
      <c r="Q872" s="106"/>
      <c r="U872" s="106"/>
      <c r="X872" s="106"/>
      <c r="AB872" s="106"/>
      <c r="AE872" s="106"/>
      <c r="AI872" s="106"/>
    </row>
    <row r="873" ht="15.75" customHeight="1">
      <c r="J873" s="106"/>
      <c r="N873" s="106"/>
      <c r="Q873" s="106"/>
      <c r="U873" s="106"/>
      <c r="X873" s="106"/>
      <c r="AB873" s="106"/>
      <c r="AE873" s="106"/>
      <c r="AI873" s="106"/>
    </row>
    <row r="874" ht="15.75" customHeight="1">
      <c r="J874" s="106"/>
      <c r="N874" s="106"/>
      <c r="Q874" s="106"/>
      <c r="U874" s="106"/>
      <c r="X874" s="106"/>
      <c r="AB874" s="106"/>
      <c r="AE874" s="106"/>
      <c r="AI874" s="106"/>
    </row>
    <row r="875" ht="15.75" customHeight="1">
      <c r="J875" s="106"/>
      <c r="N875" s="106"/>
      <c r="Q875" s="106"/>
      <c r="U875" s="106"/>
      <c r="X875" s="106"/>
      <c r="AB875" s="106"/>
      <c r="AE875" s="106"/>
      <c r="AI875" s="106"/>
    </row>
    <row r="876" ht="15.75" customHeight="1">
      <c r="J876" s="106"/>
      <c r="N876" s="106"/>
      <c r="Q876" s="106"/>
      <c r="U876" s="106"/>
      <c r="X876" s="106"/>
      <c r="AB876" s="106"/>
      <c r="AE876" s="106"/>
      <c r="AI876" s="106"/>
    </row>
    <row r="877" ht="15.75" customHeight="1">
      <c r="J877" s="106"/>
      <c r="N877" s="106"/>
      <c r="Q877" s="106"/>
      <c r="U877" s="106"/>
      <c r="X877" s="106"/>
      <c r="AB877" s="106"/>
      <c r="AE877" s="106"/>
      <c r="AI877" s="106"/>
    </row>
    <row r="878" ht="15.75" customHeight="1">
      <c r="J878" s="106"/>
      <c r="N878" s="106"/>
      <c r="Q878" s="106"/>
      <c r="U878" s="106"/>
      <c r="X878" s="106"/>
      <c r="AB878" s="106"/>
      <c r="AE878" s="106"/>
      <c r="AI878" s="106"/>
    </row>
    <row r="879" ht="15.75" customHeight="1">
      <c r="J879" s="106"/>
      <c r="N879" s="106"/>
      <c r="Q879" s="106"/>
      <c r="U879" s="106"/>
      <c r="X879" s="106"/>
      <c r="AB879" s="106"/>
      <c r="AE879" s="106"/>
      <c r="AI879" s="106"/>
    </row>
    <row r="880" ht="15.75" customHeight="1">
      <c r="J880" s="106"/>
      <c r="N880" s="106"/>
      <c r="Q880" s="106"/>
      <c r="U880" s="106"/>
      <c r="X880" s="106"/>
      <c r="AB880" s="106"/>
      <c r="AE880" s="106"/>
      <c r="AI880" s="106"/>
    </row>
    <row r="881" ht="15.75" customHeight="1">
      <c r="J881" s="106"/>
      <c r="N881" s="106"/>
      <c r="Q881" s="106"/>
      <c r="U881" s="106"/>
      <c r="X881" s="106"/>
      <c r="AB881" s="106"/>
      <c r="AE881" s="106"/>
      <c r="AI881" s="106"/>
    </row>
    <row r="882" ht="15.75" customHeight="1">
      <c r="J882" s="106"/>
      <c r="N882" s="106"/>
      <c r="Q882" s="106"/>
      <c r="U882" s="106"/>
      <c r="X882" s="106"/>
      <c r="AB882" s="106"/>
      <c r="AE882" s="106"/>
      <c r="AI882" s="106"/>
    </row>
    <row r="883" ht="15.75" customHeight="1">
      <c r="J883" s="106"/>
      <c r="N883" s="106"/>
      <c r="Q883" s="106"/>
      <c r="U883" s="106"/>
      <c r="X883" s="106"/>
      <c r="AB883" s="106"/>
      <c r="AE883" s="106"/>
      <c r="AI883" s="106"/>
    </row>
    <row r="884" ht="15.75" customHeight="1">
      <c r="J884" s="106"/>
      <c r="N884" s="106"/>
      <c r="Q884" s="106"/>
      <c r="U884" s="106"/>
      <c r="X884" s="106"/>
      <c r="AB884" s="106"/>
      <c r="AE884" s="106"/>
      <c r="AI884" s="106"/>
    </row>
    <row r="885" ht="15.75" customHeight="1">
      <c r="J885" s="106"/>
      <c r="N885" s="106"/>
      <c r="Q885" s="106"/>
      <c r="U885" s="106"/>
      <c r="X885" s="106"/>
      <c r="AB885" s="106"/>
      <c r="AE885" s="106"/>
      <c r="AI885" s="106"/>
    </row>
    <row r="886" ht="15.75" customHeight="1">
      <c r="J886" s="106"/>
      <c r="N886" s="106"/>
      <c r="Q886" s="106"/>
      <c r="U886" s="106"/>
      <c r="X886" s="106"/>
      <c r="AB886" s="106"/>
      <c r="AE886" s="106"/>
      <c r="AI886" s="106"/>
    </row>
    <row r="887" ht="15.75" customHeight="1">
      <c r="J887" s="106"/>
      <c r="N887" s="106"/>
      <c r="Q887" s="106"/>
      <c r="U887" s="106"/>
      <c r="X887" s="106"/>
      <c r="AB887" s="106"/>
      <c r="AE887" s="106"/>
      <c r="AI887" s="106"/>
    </row>
    <row r="888" ht="15.75" customHeight="1">
      <c r="J888" s="106"/>
      <c r="N888" s="106"/>
      <c r="Q888" s="106"/>
      <c r="U888" s="106"/>
      <c r="X888" s="106"/>
      <c r="AB888" s="106"/>
      <c r="AE888" s="106"/>
      <c r="AI888" s="106"/>
    </row>
    <row r="889" ht="15.75" customHeight="1">
      <c r="J889" s="106"/>
      <c r="N889" s="106"/>
      <c r="Q889" s="106"/>
      <c r="U889" s="106"/>
      <c r="X889" s="106"/>
      <c r="AB889" s="106"/>
      <c r="AE889" s="106"/>
      <c r="AI889" s="106"/>
    </row>
    <row r="890" ht="15.75" customHeight="1">
      <c r="J890" s="106"/>
      <c r="N890" s="106"/>
      <c r="Q890" s="106"/>
      <c r="U890" s="106"/>
      <c r="X890" s="106"/>
      <c r="AB890" s="106"/>
      <c r="AE890" s="106"/>
      <c r="AI890" s="106"/>
    </row>
    <row r="891" ht="15.75" customHeight="1">
      <c r="J891" s="106"/>
      <c r="N891" s="106"/>
      <c r="Q891" s="106"/>
      <c r="U891" s="106"/>
      <c r="X891" s="106"/>
      <c r="AB891" s="106"/>
      <c r="AE891" s="106"/>
      <c r="AI891" s="106"/>
    </row>
    <row r="892" ht="15.75" customHeight="1">
      <c r="J892" s="106"/>
      <c r="N892" s="106"/>
      <c r="Q892" s="106"/>
      <c r="U892" s="106"/>
      <c r="X892" s="106"/>
      <c r="AB892" s="106"/>
      <c r="AE892" s="106"/>
      <c r="AI892" s="106"/>
    </row>
    <row r="893" ht="15.75" customHeight="1">
      <c r="J893" s="106"/>
      <c r="N893" s="106"/>
      <c r="Q893" s="106"/>
      <c r="U893" s="106"/>
      <c r="X893" s="106"/>
      <c r="AB893" s="106"/>
      <c r="AE893" s="106"/>
      <c r="AI893" s="106"/>
    </row>
    <row r="894" ht="15.75" customHeight="1">
      <c r="J894" s="106"/>
      <c r="N894" s="106"/>
      <c r="Q894" s="106"/>
      <c r="U894" s="106"/>
      <c r="X894" s="106"/>
      <c r="AB894" s="106"/>
      <c r="AE894" s="106"/>
      <c r="AI894" s="106"/>
    </row>
    <row r="895" ht="15.75" customHeight="1">
      <c r="J895" s="106"/>
      <c r="N895" s="106"/>
      <c r="Q895" s="106"/>
      <c r="U895" s="106"/>
      <c r="X895" s="106"/>
      <c r="AB895" s="106"/>
      <c r="AE895" s="106"/>
      <c r="AI895" s="106"/>
    </row>
    <row r="896" ht="15.75" customHeight="1">
      <c r="J896" s="106"/>
      <c r="N896" s="106"/>
      <c r="Q896" s="106"/>
      <c r="U896" s="106"/>
      <c r="X896" s="106"/>
      <c r="AB896" s="106"/>
      <c r="AE896" s="106"/>
      <c r="AI896" s="106"/>
    </row>
    <row r="897" ht="15.75" customHeight="1">
      <c r="J897" s="106"/>
      <c r="N897" s="106"/>
      <c r="Q897" s="106"/>
      <c r="U897" s="106"/>
      <c r="X897" s="106"/>
      <c r="AB897" s="106"/>
      <c r="AE897" s="106"/>
      <c r="AI897" s="106"/>
    </row>
    <row r="898" ht="15.75" customHeight="1">
      <c r="J898" s="106"/>
      <c r="N898" s="106"/>
      <c r="Q898" s="106"/>
      <c r="U898" s="106"/>
      <c r="X898" s="106"/>
      <c r="AB898" s="106"/>
      <c r="AE898" s="106"/>
      <c r="AI898" s="106"/>
    </row>
    <row r="899" ht="15.75" customHeight="1">
      <c r="J899" s="106"/>
      <c r="N899" s="106"/>
      <c r="Q899" s="106"/>
      <c r="U899" s="106"/>
      <c r="X899" s="106"/>
      <c r="AB899" s="106"/>
      <c r="AE899" s="106"/>
      <c r="AI899" s="106"/>
    </row>
    <row r="900" ht="15.75" customHeight="1">
      <c r="J900" s="106"/>
      <c r="N900" s="106"/>
      <c r="Q900" s="106"/>
      <c r="U900" s="106"/>
      <c r="X900" s="106"/>
      <c r="AB900" s="106"/>
      <c r="AE900" s="106"/>
      <c r="AI900" s="106"/>
    </row>
    <row r="901" ht="15.75" customHeight="1">
      <c r="J901" s="106"/>
      <c r="N901" s="106"/>
      <c r="Q901" s="106"/>
      <c r="U901" s="106"/>
      <c r="X901" s="106"/>
      <c r="AB901" s="106"/>
      <c r="AE901" s="106"/>
      <c r="AI901" s="106"/>
    </row>
    <row r="902" ht="15.75" customHeight="1">
      <c r="J902" s="106"/>
      <c r="N902" s="106"/>
      <c r="Q902" s="106"/>
      <c r="U902" s="106"/>
      <c r="X902" s="106"/>
      <c r="AB902" s="106"/>
      <c r="AE902" s="106"/>
      <c r="AI902" s="106"/>
    </row>
    <row r="903" ht="15.75" customHeight="1">
      <c r="J903" s="106"/>
      <c r="N903" s="106"/>
      <c r="Q903" s="106"/>
      <c r="U903" s="106"/>
      <c r="X903" s="106"/>
      <c r="AB903" s="106"/>
      <c r="AE903" s="106"/>
      <c r="AI903" s="106"/>
    </row>
    <row r="904" ht="15.75" customHeight="1">
      <c r="J904" s="106"/>
      <c r="N904" s="106"/>
      <c r="Q904" s="106"/>
      <c r="U904" s="106"/>
      <c r="X904" s="106"/>
      <c r="AB904" s="106"/>
      <c r="AE904" s="106"/>
      <c r="AI904" s="106"/>
    </row>
    <row r="905" ht="15.75" customHeight="1">
      <c r="J905" s="106"/>
      <c r="N905" s="106"/>
      <c r="Q905" s="106"/>
      <c r="U905" s="106"/>
      <c r="X905" s="106"/>
      <c r="AB905" s="106"/>
      <c r="AE905" s="106"/>
      <c r="AI905" s="106"/>
    </row>
    <row r="906" ht="15.75" customHeight="1">
      <c r="J906" s="106"/>
      <c r="N906" s="106"/>
      <c r="Q906" s="106"/>
      <c r="U906" s="106"/>
      <c r="X906" s="106"/>
      <c r="AB906" s="106"/>
      <c r="AE906" s="106"/>
      <c r="AI906" s="106"/>
    </row>
    <row r="907" ht="15.75" customHeight="1">
      <c r="J907" s="106"/>
      <c r="N907" s="106"/>
      <c r="Q907" s="106"/>
      <c r="U907" s="106"/>
      <c r="X907" s="106"/>
      <c r="AB907" s="106"/>
      <c r="AE907" s="106"/>
      <c r="AI907" s="106"/>
    </row>
    <row r="908" ht="15.75" customHeight="1">
      <c r="J908" s="106"/>
      <c r="N908" s="106"/>
      <c r="Q908" s="106"/>
      <c r="U908" s="106"/>
      <c r="X908" s="106"/>
      <c r="AB908" s="106"/>
      <c r="AE908" s="106"/>
      <c r="AI908" s="106"/>
    </row>
    <row r="909" ht="15.75" customHeight="1">
      <c r="J909" s="106"/>
      <c r="N909" s="106"/>
      <c r="Q909" s="106"/>
      <c r="U909" s="106"/>
      <c r="X909" s="106"/>
      <c r="AB909" s="106"/>
      <c r="AE909" s="106"/>
      <c r="AI909" s="106"/>
    </row>
    <row r="910" ht="15.75" customHeight="1">
      <c r="J910" s="106"/>
      <c r="N910" s="106"/>
      <c r="Q910" s="106"/>
      <c r="U910" s="106"/>
      <c r="X910" s="106"/>
      <c r="AB910" s="106"/>
      <c r="AE910" s="106"/>
      <c r="AI910" s="106"/>
    </row>
    <row r="911" ht="15.75" customHeight="1">
      <c r="J911" s="106"/>
      <c r="N911" s="106"/>
      <c r="Q911" s="106"/>
      <c r="U911" s="106"/>
      <c r="X911" s="106"/>
      <c r="AB911" s="106"/>
      <c r="AE911" s="106"/>
      <c r="AI911" s="106"/>
    </row>
    <row r="912" ht="15.75" customHeight="1">
      <c r="J912" s="106"/>
      <c r="N912" s="106"/>
      <c r="Q912" s="106"/>
      <c r="U912" s="106"/>
      <c r="X912" s="106"/>
      <c r="AB912" s="106"/>
      <c r="AE912" s="106"/>
      <c r="AI912" s="106"/>
    </row>
    <row r="913" ht="15.75" customHeight="1">
      <c r="J913" s="106"/>
      <c r="N913" s="106"/>
      <c r="Q913" s="106"/>
      <c r="U913" s="106"/>
      <c r="X913" s="106"/>
      <c r="AB913" s="106"/>
      <c r="AE913" s="106"/>
      <c r="AI913" s="106"/>
    </row>
    <row r="914" ht="15.75" customHeight="1">
      <c r="J914" s="106"/>
      <c r="N914" s="106"/>
      <c r="Q914" s="106"/>
      <c r="U914" s="106"/>
      <c r="X914" s="106"/>
      <c r="AB914" s="106"/>
      <c r="AE914" s="106"/>
      <c r="AI914" s="106"/>
    </row>
    <row r="915" ht="15.75" customHeight="1">
      <c r="J915" s="106"/>
      <c r="N915" s="106"/>
      <c r="Q915" s="106"/>
      <c r="U915" s="106"/>
      <c r="X915" s="106"/>
      <c r="AB915" s="106"/>
      <c r="AE915" s="106"/>
      <c r="AI915" s="106"/>
    </row>
    <row r="916" ht="15.75" customHeight="1">
      <c r="J916" s="106"/>
      <c r="N916" s="106"/>
      <c r="Q916" s="106"/>
      <c r="U916" s="106"/>
      <c r="X916" s="106"/>
      <c r="AB916" s="106"/>
      <c r="AE916" s="106"/>
      <c r="AI916" s="106"/>
    </row>
    <row r="917" ht="15.75" customHeight="1">
      <c r="J917" s="106"/>
      <c r="N917" s="106"/>
      <c r="Q917" s="106"/>
      <c r="U917" s="106"/>
      <c r="X917" s="106"/>
      <c r="AB917" s="106"/>
      <c r="AE917" s="106"/>
      <c r="AI917" s="106"/>
    </row>
    <row r="918" ht="15.75" customHeight="1">
      <c r="J918" s="106"/>
      <c r="N918" s="106"/>
      <c r="Q918" s="106"/>
      <c r="U918" s="106"/>
      <c r="X918" s="106"/>
      <c r="AB918" s="106"/>
      <c r="AE918" s="106"/>
      <c r="AI918" s="106"/>
    </row>
    <row r="919" ht="15.75" customHeight="1">
      <c r="J919" s="106"/>
      <c r="N919" s="106"/>
      <c r="Q919" s="106"/>
      <c r="U919" s="106"/>
      <c r="X919" s="106"/>
      <c r="AB919" s="106"/>
      <c r="AE919" s="106"/>
      <c r="AI919" s="106"/>
    </row>
    <row r="920" ht="15.75" customHeight="1">
      <c r="J920" s="106"/>
      <c r="N920" s="106"/>
      <c r="Q920" s="106"/>
      <c r="U920" s="106"/>
      <c r="X920" s="106"/>
      <c r="AB920" s="106"/>
      <c r="AE920" s="106"/>
      <c r="AI920" s="106"/>
    </row>
    <row r="921" ht="15.75" customHeight="1">
      <c r="J921" s="106"/>
      <c r="N921" s="106"/>
      <c r="Q921" s="106"/>
      <c r="U921" s="106"/>
      <c r="X921" s="106"/>
      <c r="AB921" s="106"/>
      <c r="AE921" s="106"/>
      <c r="AI921" s="106"/>
    </row>
    <row r="922" ht="15.75" customHeight="1">
      <c r="J922" s="106"/>
      <c r="N922" s="106"/>
      <c r="Q922" s="106"/>
      <c r="U922" s="106"/>
      <c r="X922" s="106"/>
      <c r="AB922" s="106"/>
      <c r="AE922" s="106"/>
      <c r="AI922" s="106"/>
    </row>
    <row r="923" ht="15.75" customHeight="1">
      <c r="J923" s="106"/>
      <c r="N923" s="106"/>
      <c r="Q923" s="106"/>
      <c r="U923" s="106"/>
      <c r="X923" s="106"/>
      <c r="AB923" s="106"/>
      <c r="AE923" s="106"/>
      <c r="AI923" s="106"/>
    </row>
    <row r="924" ht="15.75" customHeight="1">
      <c r="J924" s="106"/>
      <c r="N924" s="106"/>
      <c r="Q924" s="106"/>
      <c r="U924" s="106"/>
      <c r="X924" s="106"/>
      <c r="AB924" s="106"/>
      <c r="AE924" s="106"/>
      <c r="AI924" s="106"/>
    </row>
    <row r="925" ht="15.75" customHeight="1">
      <c r="J925" s="106"/>
      <c r="N925" s="106"/>
      <c r="Q925" s="106"/>
      <c r="U925" s="106"/>
      <c r="X925" s="106"/>
      <c r="AB925" s="106"/>
      <c r="AE925" s="106"/>
      <c r="AI925" s="106"/>
    </row>
    <row r="926" ht="15.75" customHeight="1">
      <c r="J926" s="106"/>
      <c r="N926" s="106"/>
      <c r="Q926" s="106"/>
      <c r="U926" s="106"/>
      <c r="X926" s="106"/>
      <c r="AB926" s="106"/>
      <c r="AE926" s="106"/>
      <c r="AI926" s="106"/>
    </row>
    <row r="927" ht="15.75" customHeight="1">
      <c r="J927" s="106"/>
      <c r="N927" s="106"/>
      <c r="Q927" s="106"/>
      <c r="U927" s="106"/>
      <c r="X927" s="106"/>
      <c r="AB927" s="106"/>
      <c r="AE927" s="106"/>
      <c r="AI927" s="106"/>
    </row>
    <row r="928" ht="15.75" customHeight="1">
      <c r="J928" s="106"/>
      <c r="N928" s="106"/>
      <c r="Q928" s="106"/>
      <c r="U928" s="106"/>
      <c r="X928" s="106"/>
      <c r="AB928" s="106"/>
      <c r="AE928" s="106"/>
      <c r="AI928" s="106"/>
    </row>
    <row r="929" ht="15.75" customHeight="1">
      <c r="J929" s="106"/>
      <c r="N929" s="106"/>
      <c r="Q929" s="106"/>
      <c r="U929" s="106"/>
      <c r="X929" s="106"/>
      <c r="AB929" s="106"/>
      <c r="AE929" s="106"/>
      <c r="AI929" s="106"/>
    </row>
    <row r="930" ht="15.75" customHeight="1">
      <c r="J930" s="106"/>
      <c r="N930" s="106"/>
      <c r="Q930" s="106"/>
      <c r="U930" s="106"/>
      <c r="X930" s="106"/>
      <c r="AB930" s="106"/>
      <c r="AE930" s="106"/>
      <c r="AI930" s="106"/>
    </row>
    <row r="931" ht="15.75" customHeight="1">
      <c r="J931" s="106"/>
      <c r="N931" s="106"/>
      <c r="Q931" s="106"/>
      <c r="U931" s="106"/>
      <c r="X931" s="106"/>
      <c r="AB931" s="106"/>
      <c r="AE931" s="106"/>
      <c r="AI931" s="106"/>
    </row>
    <row r="932" ht="15.75" customHeight="1">
      <c r="J932" s="106"/>
      <c r="N932" s="106"/>
      <c r="Q932" s="106"/>
      <c r="U932" s="106"/>
      <c r="X932" s="106"/>
      <c r="AB932" s="106"/>
      <c r="AE932" s="106"/>
      <c r="AI932" s="106"/>
    </row>
    <row r="933" ht="15.75" customHeight="1">
      <c r="J933" s="106"/>
      <c r="N933" s="106"/>
      <c r="Q933" s="106"/>
      <c r="U933" s="106"/>
      <c r="X933" s="106"/>
      <c r="AB933" s="106"/>
      <c r="AE933" s="106"/>
      <c r="AI933" s="106"/>
    </row>
    <row r="934" ht="15.75" customHeight="1">
      <c r="J934" s="106"/>
      <c r="N934" s="106"/>
      <c r="Q934" s="106"/>
      <c r="U934" s="106"/>
      <c r="X934" s="106"/>
      <c r="AB934" s="106"/>
      <c r="AE934" s="106"/>
      <c r="AI934" s="106"/>
    </row>
    <row r="935" ht="15.75" customHeight="1">
      <c r="J935" s="106"/>
      <c r="N935" s="106"/>
      <c r="Q935" s="106"/>
      <c r="U935" s="106"/>
      <c r="X935" s="106"/>
      <c r="AB935" s="106"/>
      <c r="AE935" s="106"/>
      <c r="AI935" s="106"/>
    </row>
    <row r="936" ht="15.75" customHeight="1">
      <c r="J936" s="106"/>
      <c r="N936" s="106"/>
      <c r="Q936" s="106"/>
      <c r="U936" s="106"/>
      <c r="X936" s="106"/>
      <c r="AB936" s="106"/>
      <c r="AE936" s="106"/>
      <c r="AI936" s="106"/>
    </row>
    <row r="937" ht="15.75" customHeight="1">
      <c r="J937" s="106"/>
      <c r="N937" s="106"/>
      <c r="Q937" s="106"/>
      <c r="U937" s="106"/>
      <c r="X937" s="106"/>
      <c r="AB937" s="106"/>
      <c r="AE937" s="106"/>
      <c r="AI937" s="106"/>
    </row>
    <row r="938" ht="15.75" customHeight="1">
      <c r="J938" s="106"/>
      <c r="N938" s="106"/>
      <c r="Q938" s="106"/>
      <c r="U938" s="106"/>
      <c r="X938" s="106"/>
      <c r="AB938" s="106"/>
      <c r="AE938" s="106"/>
      <c r="AI938" s="106"/>
    </row>
    <row r="939" ht="15.75" customHeight="1">
      <c r="J939" s="106"/>
      <c r="N939" s="106"/>
      <c r="Q939" s="106"/>
      <c r="U939" s="106"/>
      <c r="X939" s="106"/>
      <c r="AB939" s="106"/>
      <c r="AE939" s="106"/>
      <c r="AI939" s="106"/>
    </row>
    <row r="940" ht="15.75" customHeight="1">
      <c r="J940" s="106"/>
      <c r="N940" s="106"/>
      <c r="Q940" s="106"/>
      <c r="U940" s="106"/>
      <c r="X940" s="106"/>
      <c r="AB940" s="106"/>
      <c r="AE940" s="106"/>
      <c r="AI940" s="106"/>
    </row>
    <row r="941" ht="15.75" customHeight="1">
      <c r="J941" s="106"/>
      <c r="N941" s="106"/>
      <c r="Q941" s="106"/>
      <c r="U941" s="106"/>
      <c r="X941" s="106"/>
      <c r="AB941" s="106"/>
      <c r="AE941" s="106"/>
      <c r="AI941" s="106"/>
    </row>
    <row r="942" ht="15.75" customHeight="1">
      <c r="J942" s="106"/>
      <c r="N942" s="106"/>
      <c r="Q942" s="106"/>
      <c r="U942" s="106"/>
      <c r="X942" s="106"/>
      <c r="AB942" s="106"/>
      <c r="AE942" s="106"/>
      <c r="AI942" s="106"/>
    </row>
    <row r="943" ht="15.75" customHeight="1">
      <c r="J943" s="106"/>
      <c r="N943" s="106"/>
      <c r="Q943" s="106"/>
      <c r="U943" s="106"/>
      <c r="X943" s="106"/>
      <c r="AB943" s="106"/>
      <c r="AE943" s="106"/>
      <c r="AI943" s="106"/>
    </row>
    <row r="944" ht="15.75" customHeight="1">
      <c r="J944" s="106"/>
      <c r="N944" s="106"/>
      <c r="Q944" s="106"/>
      <c r="U944" s="106"/>
      <c r="X944" s="106"/>
      <c r="AB944" s="106"/>
      <c r="AE944" s="106"/>
      <c r="AI944" s="106"/>
    </row>
    <row r="945" ht="15.75" customHeight="1">
      <c r="J945" s="106"/>
      <c r="N945" s="106"/>
      <c r="Q945" s="106"/>
      <c r="U945" s="106"/>
      <c r="X945" s="106"/>
      <c r="AB945" s="106"/>
      <c r="AE945" s="106"/>
      <c r="AI945" s="106"/>
    </row>
    <row r="946" ht="15.75" customHeight="1">
      <c r="J946" s="106"/>
      <c r="N946" s="106"/>
      <c r="Q946" s="106"/>
      <c r="U946" s="106"/>
      <c r="X946" s="106"/>
      <c r="AB946" s="106"/>
      <c r="AE946" s="106"/>
      <c r="AI946" s="106"/>
    </row>
    <row r="947" ht="15.75" customHeight="1">
      <c r="J947" s="106"/>
      <c r="N947" s="106"/>
      <c r="Q947" s="106"/>
      <c r="U947" s="106"/>
      <c r="X947" s="106"/>
      <c r="AB947" s="106"/>
      <c r="AE947" s="106"/>
      <c r="AI947" s="106"/>
    </row>
    <row r="948" ht="15.75" customHeight="1">
      <c r="J948" s="106"/>
      <c r="N948" s="106"/>
      <c r="Q948" s="106"/>
      <c r="U948" s="106"/>
      <c r="X948" s="106"/>
      <c r="AB948" s="106"/>
      <c r="AE948" s="106"/>
      <c r="AI948" s="106"/>
    </row>
    <row r="949" ht="15.75" customHeight="1">
      <c r="J949" s="106"/>
      <c r="N949" s="106"/>
      <c r="Q949" s="106"/>
      <c r="U949" s="106"/>
      <c r="X949" s="106"/>
      <c r="AB949" s="106"/>
      <c r="AE949" s="106"/>
      <c r="AI949" s="106"/>
    </row>
    <row r="950" ht="15.75" customHeight="1">
      <c r="J950" s="106"/>
      <c r="N950" s="106"/>
      <c r="Q950" s="106"/>
      <c r="U950" s="106"/>
      <c r="X950" s="106"/>
      <c r="AB950" s="106"/>
      <c r="AE950" s="106"/>
      <c r="AI950" s="106"/>
    </row>
    <row r="951" ht="15.75" customHeight="1">
      <c r="J951" s="106"/>
      <c r="N951" s="106"/>
      <c r="Q951" s="106"/>
      <c r="U951" s="106"/>
      <c r="X951" s="106"/>
      <c r="AB951" s="106"/>
      <c r="AE951" s="106"/>
      <c r="AI951" s="106"/>
    </row>
    <row r="952" ht="15.75" customHeight="1">
      <c r="J952" s="106"/>
      <c r="N952" s="106"/>
      <c r="Q952" s="106"/>
      <c r="U952" s="106"/>
      <c r="X952" s="106"/>
      <c r="AB952" s="106"/>
      <c r="AE952" s="106"/>
      <c r="AI952" s="106"/>
    </row>
    <row r="953" ht="15.75" customHeight="1">
      <c r="J953" s="106"/>
      <c r="N953" s="106"/>
      <c r="Q953" s="106"/>
      <c r="U953" s="106"/>
      <c r="X953" s="106"/>
      <c r="AB953" s="106"/>
      <c r="AE953" s="106"/>
      <c r="AI953" s="106"/>
    </row>
    <row r="954" ht="15.75" customHeight="1">
      <c r="J954" s="106"/>
      <c r="N954" s="106"/>
      <c r="Q954" s="106"/>
      <c r="U954" s="106"/>
      <c r="X954" s="106"/>
      <c r="AB954" s="106"/>
      <c r="AE954" s="106"/>
      <c r="AI954" s="106"/>
    </row>
    <row r="955" ht="15.75" customHeight="1">
      <c r="J955" s="106"/>
      <c r="N955" s="106"/>
      <c r="Q955" s="106"/>
      <c r="U955" s="106"/>
      <c r="X955" s="106"/>
      <c r="AB955" s="106"/>
      <c r="AE955" s="106"/>
      <c r="AI955" s="106"/>
    </row>
    <row r="956" ht="15.75" customHeight="1">
      <c r="J956" s="106"/>
      <c r="N956" s="106"/>
      <c r="Q956" s="106"/>
      <c r="U956" s="106"/>
      <c r="X956" s="106"/>
      <c r="AB956" s="106"/>
      <c r="AE956" s="106"/>
      <c r="AI956" s="106"/>
    </row>
    <row r="957" ht="15.75" customHeight="1">
      <c r="J957" s="106"/>
      <c r="N957" s="106"/>
      <c r="Q957" s="106"/>
      <c r="U957" s="106"/>
      <c r="X957" s="106"/>
      <c r="AB957" s="106"/>
      <c r="AE957" s="106"/>
      <c r="AI957" s="106"/>
    </row>
    <row r="958" ht="15.75" customHeight="1">
      <c r="J958" s="106"/>
      <c r="N958" s="106"/>
      <c r="Q958" s="106"/>
      <c r="U958" s="106"/>
      <c r="X958" s="106"/>
      <c r="AB958" s="106"/>
      <c r="AE958" s="106"/>
      <c r="AI958" s="106"/>
    </row>
    <row r="959" ht="15.75" customHeight="1">
      <c r="J959" s="106"/>
      <c r="N959" s="106"/>
      <c r="Q959" s="106"/>
      <c r="U959" s="106"/>
      <c r="X959" s="106"/>
      <c r="AB959" s="106"/>
      <c r="AE959" s="106"/>
      <c r="AI959" s="106"/>
    </row>
    <row r="960" ht="15.75" customHeight="1">
      <c r="J960" s="106"/>
      <c r="N960" s="106"/>
      <c r="Q960" s="106"/>
      <c r="U960" s="106"/>
      <c r="X960" s="106"/>
      <c r="AB960" s="106"/>
      <c r="AE960" s="106"/>
      <c r="AI960" s="106"/>
    </row>
    <row r="961" ht="15.75" customHeight="1">
      <c r="J961" s="106"/>
      <c r="N961" s="106"/>
      <c r="Q961" s="106"/>
      <c r="U961" s="106"/>
      <c r="X961" s="106"/>
      <c r="AB961" s="106"/>
      <c r="AE961" s="106"/>
      <c r="AI961" s="106"/>
    </row>
    <row r="962" ht="15.75" customHeight="1">
      <c r="J962" s="106"/>
      <c r="N962" s="106"/>
      <c r="Q962" s="106"/>
      <c r="U962" s="106"/>
      <c r="X962" s="106"/>
      <c r="AB962" s="106"/>
      <c r="AE962" s="106"/>
      <c r="AI962" s="106"/>
    </row>
    <row r="963" ht="15.75" customHeight="1">
      <c r="J963" s="106"/>
      <c r="N963" s="106"/>
      <c r="Q963" s="106"/>
      <c r="U963" s="106"/>
      <c r="X963" s="106"/>
      <c r="AB963" s="106"/>
      <c r="AE963" s="106"/>
      <c r="AI963" s="106"/>
    </row>
    <row r="964" ht="15.75" customHeight="1">
      <c r="J964" s="106"/>
      <c r="N964" s="106"/>
      <c r="Q964" s="106"/>
      <c r="U964" s="106"/>
      <c r="X964" s="106"/>
      <c r="AB964" s="106"/>
      <c r="AE964" s="106"/>
      <c r="AI964" s="106"/>
    </row>
    <row r="965" ht="15.75" customHeight="1">
      <c r="J965" s="106"/>
      <c r="N965" s="106"/>
      <c r="Q965" s="106"/>
      <c r="U965" s="106"/>
      <c r="X965" s="106"/>
      <c r="AB965" s="106"/>
      <c r="AE965" s="106"/>
      <c r="AI965" s="106"/>
    </row>
    <row r="966" ht="15.75" customHeight="1">
      <c r="J966" s="106"/>
      <c r="N966" s="106"/>
      <c r="Q966" s="106"/>
      <c r="U966" s="106"/>
      <c r="X966" s="106"/>
      <c r="AB966" s="106"/>
      <c r="AE966" s="106"/>
      <c r="AI966" s="106"/>
    </row>
    <row r="967" ht="15.75" customHeight="1">
      <c r="J967" s="106"/>
      <c r="N967" s="106"/>
      <c r="Q967" s="106"/>
      <c r="U967" s="106"/>
      <c r="X967" s="106"/>
      <c r="AB967" s="106"/>
      <c r="AE967" s="106"/>
      <c r="AI967" s="106"/>
    </row>
    <row r="968" ht="15.75" customHeight="1">
      <c r="J968" s="106"/>
      <c r="N968" s="106"/>
      <c r="Q968" s="106"/>
      <c r="U968" s="106"/>
      <c r="X968" s="106"/>
      <c r="AB968" s="106"/>
      <c r="AE968" s="106"/>
      <c r="AI968" s="106"/>
    </row>
    <row r="969" ht="15.75" customHeight="1">
      <c r="J969" s="106"/>
      <c r="N969" s="106"/>
      <c r="Q969" s="106"/>
      <c r="U969" s="106"/>
      <c r="X969" s="106"/>
      <c r="AB969" s="106"/>
      <c r="AE969" s="106"/>
      <c r="AI969" s="106"/>
    </row>
    <row r="970" ht="15.75" customHeight="1">
      <c r="J970" s="106"/>
      <c r="N970" s="106"/>
      <c r="Q970" s="106"/>
      <c r="U970" s="106"/>
      <c r="X970" s="106"/>
      <c r="AB970" s="106"/>
      <c r="AE970" s="106"/>
      <c r="AI970" s="106"/>
    </row>
    <row r="971" ht="15.75" customHeight="1">
      <c r="J971" s="106"/>
      <c r="N971" s="106"/>
      <c r="Q971" s="106"/>
      <c r="U971" s="106"/>
      <c r="X971" s="106"/>
      <c r="AB971" s="106"/>
      <c r="AE971" s="106"/>
      <c r="AI971" s="106"/>
    </row>
    <row r="972" ht="15.75" customHeight="1">
      <c r="J972" s="106"/>
      <c r="N972" s="106"/>
      <c r="Q972" s="106"/>
      <c r="U972" s="106"/>
      <c r="X972" s="106"/>
      <c r="AB972" s="106"/>
      <c r="AE972" s="106"/>
      <c r="AI972" s="106"/>
    </row>
    <row r="973" ht="15.75" customHeight="1">
      <c r="J973" s="106"/>
      <c r="N973" s="106"/>
      <c r="Q973" s="106"/>
      <c r="U973" s="106"/>
      <c r="X973" s="106"/>
      <c r="AB973" s="106"/>
      <c r="AE973" s="106"/>
      <c r="AI973" s="106"/>
    </row>
    <row r="974" ht="15.75" customHeight="1">
      <c r="J974" s="106"/>
      <c r="N974" s="106"/>
      <c r="Q974" s="106"/>
      <c r="U974" s="106"/>
      <c r="X974" s="106"/>
      <c r="AB974" s="106"/>
      <c r="AE974" s="106"/>
      <c r="AI974" s="106"/>
    </row>
    <row r="975" ht="15.75" customHeight="1">
      <c r="J975" s="106"/>
      <c r="N975" s="106"/>
      <c r="Q975" s="106"/>
      <c r="U975" s="106"/>
      <c r="X975" s="106"/>
      <c r="AB975" s="106"/>
      <c r="AE975" s="106"/>
      <c r="AI975" s="106"/>
    </row>
    <row r="976" ht="15.75" customHeight="1">
      <c r="J976" s="106"/>
      <c r="N976" s="106"/>
      <c r="Q976" s="106"/>
      <c r="U976" s="106"/>
      <c r="X976" s="106"/>
      <c r="AB976" s="106"/>
      <c r="AE976" s="106"/>
      <c r="AI976" s="106"/>
    </row>
    <row r="977" ht="15.75" customHeight="1">
      <c r="J977" s="106"/>
      <c r="N977" s="106"/>
      <c r="Q977" s="106"/>
      <c r="U977" s="106"/>
      <c r="X977" s="106"/>
      <c r="AB977" s="106"/>
      <c r="AE977" s="106"/>
      <c r="AI977" s="106"/>
    </row>
    <row r="978" ht="15.75" customHeight="1">
      <c r="J978" s="106"/>
      <c r="N978" s="106"/>
      <c r="Q978" s="106"/>
      <c r="U978" s="106"/>
      <c r="X978" s="106"/>
      <c r="AB978" s="106"/>
      <c r="AE978" s="106"/>
      <c r="AI978" s="106"/>
    </row>
    <row r="979" ht="15.75" customHeight="1">
      <c r="J979" s="106"/>
      <c r="N979" s="106"/>
      <c r="Q979" s="106"/>
      <c r="U979" s="106"/>
      <c r="X979" s="106"/>
      <c r="AB979" s="106"/>
      <c r="AE979" s="106"/>
      <c r="AI979" s="106"/>
    </row>
    <row r="980" ht="15.75" customHeight="1">
      <c r="J980" s="106"/>
      <c r="N980" s="106"/>
      <c r="Q980" s="106"/>
      <c r="U980" s="106"/>
      <c r="X980" s="106"/>
      <c r="AB980" s="106"/>
      <c r="AE980" s="106"/>
      <c r="AI980" s="106"/>
    </row>
    <row r="981" ht="15.75" customHeight="1">
      <c r="J981" s="106"/>
      <c r="N981" s="106"/>
      <c r="Q981" s="106"/>
      <c r="U981" s="106"/>
      <c r="X981" s="106"/>
      <c r="AB981" s="106"/>
      <c r="AE981" s="106"/>
      <c r="AI981" s="106"/>
    </row>
    <row r="982" ht="15.75" customHeight="1">
      <c r="J982" s="106"/>
      <c r="N982" s="106"/>
      <c r="Q982" s="106"/>
      <c r="U982" s="106"/>
      <c r="X982" s="106"/>
      <c r="AB982" s="106"/>
      <c r="AE982" s="106"/>
      <c r="AI982" s="106"/>
    </row>
    <row r="983" ht="15.75" customHeight="1">
      <c r="J983" s="106"/>
      <c r="N983" s="106"/>
      <c r="Q983" s="106"/>
      <c r="U983" s="106"/>
      <c r="X983" s="106"/>
      <c r="AB983" s="106"/>
      <c r="AE983" s="106"/>
      <c r="AI983" s="106"/>
    </row>
    <row r="984" ht="15.75" customHeight="1">
      <c r="J984" s="106"/>
      <c r="N984" s="106"/>
      <c r="Q984" s="106"/>
      <c r="U984" s="106"/>
      <c r="X984" s="106"/>
      <c r="AB984" s="106"/>
      <c r="AE984" s="106"/>
      <c r="AI984" s="106"/>
    </row>
    <row r="985" ht="15.75" customHeight="1">
      <c r="J985" s="106"/>
      <c r="N985" s="106"/>
      <c r="Q985" s="106"/>
      <c r="U985" s="106"/>
      <c r="X985" s="106"/>
      <c r="AB985" s="106"/>
      <c r="AE985" s="106"/>
      <c r="AI985" s="106"/>
    </row>
    <row r="986" ht="15.75" customHeight="1">
      <c r="J986" s="106"/>
      <c r="N986" s="106"/>
      <c r="Q986" s="106"/>
      <c r="U986" s="106"/>
      <c r="X986" s="106"/>
      <c r="AB986" s="106"/>
      <c r="AE986" s="106"/>
      <c r="AI986" s="106"/>
    </row>
    <row r="987" ht="15.75" customHeight="1">
      <c r="J987" s="106"/>
      <c r="N987" s="106"/>
      <c r="Q987" s="106"/>
      <c r="U987" s="106"/>
      <c r="X987" s="106"/>
      <c r="AB987" s="106"/>
      <c r="AE987" s="106"/>
      <c r="AI987" s="106"/>
    </row>
    <row r="988" ht="15.75" customHeight="1">
      <c r="J988" s="106"/>
      <c r="N988" s="106"/>
      <c r="Q988" s="106"/>
      <c r="U988" s="106"/>
      <c r="X988" s="106"/>
      <c r="AB988" s="106"/>
      <c r="AE988" s="106"/>
      <c r="AI988" s="106"/>
    </row>
    <row r="989" ht="15.75" customHeight="1">
      <c r="J989" s="106"/>
      <c r="N989" s="106"/>
      <c r="Q989" s="106"/>
      <c r="U989" s="106"/>
      <c r="X989" s="106"/>
      <c r="AB989" s="106"/>
      <c r="AE989" s="106"/>
      <c r="AI989" s="106"/>
    </row>
    <row r="990" ht="15.75" customHeight="1">
      <c r="J990" s="106"/>
      <c r="N990" s="106"/>
      <c r="Q990" s="106"/>
      <c r="U990" s="106"/>
      <c r="X990" s="106"/>
      <c r="AB990" s="106"/>
      <c r="AE990" s="106"/>
      <c r="AI990" s="106"/>
    </row>
    <row r="991" ht="15.75" customHeight="1">
      <c r="J991" s="106"/>
      <c r="N991" s="106"/>
      <c r="Q991" s="106"/>
      <c r="U991" s="106"/>
      <c r="X991" s="106"/>
      <c r="AB991" s="106"/>
      <c r="AE991" s="106"/>
      <c r="AI991" s="106"/>
    </row>
    <row r="992" ht="15.75" customHeight="1">
      <c r="J992" s="106"/>
      <c r="N992" s="106"/>
      <c r="Q992" s="106"/>
      <c r="U992" s="106"/>
      <c r="X992" s="106"/>
      <c r="AB992" s="106"/>
      <c r="AE992" s="106"/>
      <c r="AI992" s="106"/>
    </row>
    <row r="993" ht="15.75" customHeight="1">
      <c r="J993" s="106"/>
      <c r="N993" s="106"/>
      <c r="Q993" s="106"/>
      <c r="U993" s="106"/>
      <c r="X993" s="106"/>
      <c r="AB993" s="106"/>
      <c r="AE993" s="106"/>
      <c r="AI993" s="106"/>
    </row>
    <row r="994" ht="15.75" customHeight="1">
      <c r="J994" s="106"/>
      <c r="N994" s="106"/>
      <c r="Q994" s="106"/>
      <c r="U994" s="106"/>
      <c r="X994" s="106"/>
      <c r="AB994" s="106"/>
      <c r="AE994" s="106"/>
      <c r="AI994" s="106"/>
    </row>
    <row r="995" ht="15.75" customHeight="1">
      <c r="J995" s="106"/>
      <c r="N995" s="106"/>
      <c r="Q995" s="106"/>
      <c r="U995" s="106"/>
      <c r="X995" s="106"/>
      <c r="AB995" s="106"/>
      <c r="AE995" s="106"/>
      <c r="AI995" s="106"/>
    </row>
    <row r="996" ht="15.75" customHeight="1">
      <c r="J996" s="106"/>
      <c r="N996" s="106"/>
      <c r="Q996" s="106"/>
      <c r="U996" s="106"/>
      <c r="X996" s="106"/>
      <c r="AB996" s="106"/>
      <c r="AE996" s="106"/>
      <c r="AI996" s="106"/>
    </row>
    <row r="997" ht="15.75" customHeight="1">
      <c r="J997" s="106"/>
      <c r="N997" s="106"/>
      <c r="Q997" s="106"/>
      <c r="U997" s="106"/>
      <c r="X997" s="106"/>
      <c r="AB997" s="106"/>
      <c r="AE997" s="106"/>
      <c r="AI997" s="106"/>
    </row>
    <row r="998" ht="15.75" customHeight="1">
      <c r="J998" s="106"/>
      <c r="N998" s="106"/>
      <c r="Q998" s="106"/>
      <c r="U998" s="106"/>
      <c r="X998" s="106"/>
      <c r="AB998" s="106"/>
      <c r="AE998" s="106"/>
      <c r="AI998" s="106"/>
    </row>
    <row r="999" ht="15.75" customHeight="1">
      <c r="J999" s="106"/>
      <c r="N999" s="106"/>
      <c r="Q999" s="106"/>
      <c r="U999" s="106"/>
      <c r="X999" s="106"/>
      <c r="AB999" s="106"/>
      <c r="AE999" s="106"/>
      <c r="AI999" s="106"/>
    </row>
    <row r="1000" ht="15.75" customHeight="1">
      <c r="J1000" s="106"/>
      <c r="N1000" s="106"/>
      <c r="Q1000" s="106"/>
      <c r="U1000" s="106"/>
      <c r="X1000" s="106"/>
      <c r="AB1000" s="106"/>
      <c r="AE1000" s="106"/>
      <c r="AI1000" s="106"/>
    </row>
  </sheetData>
  <mergeCells count="41">
    <mergeCell ref="B1:I1"/>
    <mergeCell ref="J1:P5"/>
    <mergeCell ref="Q1:W5"/>
    <mergeCell ref="X1:AD5"/>
    <mergeCell ref="AE1:AK5"/>
    <mergeCell ref="B2:I2"/>
    <mergeCell ref="B3:I4"/>
    <mergeCell ref="B5:I5"/>
    <mergeCell ref="B6:B7"/>
    <mergeCell ref="C6:C7"/>
    <mergeCell ref="D6:D7"/>
    <mergeCell ref="E6:H6"/>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 ref="AF6:AF7"/>
    <mergeCell ref="AG6:AG7"/>
    <mergeCell ref="AH6:AH7"/>
    <mergeCell ref="AI6:AI7"/>
    <mergeCell ref="AJ6:AJ7"/>
    <mergeCell ref="AK6:AK7"/>
    <mergeCell ref="Y6:Y7"/>
    <mergeCell ref="Z6:Z7"/>
    <mergeCell ref="AA6:AA7"/>
    <mergeCell ref="AB6:AB7"/>
    <mergeCell ref="AC6:AC7"/>
    <mergeCell ref="AD6:AD7"/>
    <mergeCell ref="AE6:AE7"/>
  </mergeCells>
  <dataValidations>
    <dataValidation type="list" allowBlank="1" showErrorMessage="1" sqref="E8:H16">
      <formula1>"SI,NO"</formula1>
    </dataValidation>
    <dataValidation type="list" allowBlank="1" showErrorMessage="1" sqref="M8:M16 O8:O16 T8:T16 V8:V16 AA8:AA16 AC8:AC16 AH8:AH16 AJ8:AJ16">
      <formula1>ESTADO_CUMPLIMIENTO_INDI</formula1>
    </dataValidation>
    <dataValidation type="custom" allowBlank="1" showInputMessage="1" showErrorMessage="1" prompt="EXCEDE LÍMITE DE CARACTERES - El máximo de caracteres que puede usar es 300." sqref="J1 Q1 X1 AE1 J6 N6 Q6 U6 X6 AB6 AE6 AI6 J8:J1000 N8:N1000 Q8:Q1000 U8:U1000 X8:X1000 AB8:AB1000 AE8:AE1000 AI8:AI1000">
      <formula1>LTE(LEN(J1),(300))</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3E5A1"/>
    <pageSetUpPr/>
  </sheetPr>
  <sheetViews>
    <sheetView showGridLines="0" workbookViewId="0"/>
  </sheetViews>
  <sheetFormatPr customHeight="1" defaultColWidth="12.63" defaultRowHeight="15.0"/>
  <cols>
    <col customWidth="1" min="1" max="1" width="2.88"/>
    <col customWidth="1" min="2" max="2" width="9.13"/>
    <col customWidth="1" min="3" max="3" width="10.88"/>
    <col customWidth="1" min="4" max="4" width="10.13"/>
    <col customWidth="1" min="5" max="6" width="10.88"/>
    <col customWidth="1" min="7" max="7" width="2.13"/>
    <col customWidth="1" min="8" max="8" width="28.13"/>
    <col customWidth="1" min="9" max="9" width="15.0"/>
    <col customWidth="1" min="10" max="10" width="2.13"/>
    <col customWidth="1" hidden="1" min="11" max="11" width="39.38"/>
    <col customWidth="1" hidden="1" min="12" max="15" width="10.63"/>
    <col customWidth="1" min="16" max="26" width="10.63"/>
  </cols>
  <sheetData>
    <row r="1" ht="5.25" customHeight="1">
      <c r="A1" s="15"/>
      <c r="B1" s="15"/>
      <c r="C1" s="15"/>
      <c r="D1" s="15"/>
      <c r="E1" s="15"/>
      <c r="F1" s="170"/>
      <c r="G1" s="15"/>
      <c r="H1" s="15"/>
      <c r="I1" s="15"/>
      <c r="J1" s="15"/>
      <c r="K1" s="15"/>
      <c r="L1" s="15"/>
      <c r="M1" s="15"/>
      <c r="N1" s="15"/>
      <c r="O1" s="15"/>
      <c r="P1" s="15"/>
      <c r="Q1" s="15"/>
      <c r="R1" s="15"/>
      <c r="S1" s="15"/>
      <c r="T1" s="15"/>
      <c r="U1" s="15"/>
      <c r="V1" s="15"/>
      <c r="W1" s="15"/>
      <c r="X1" s="15"/>
      <c r="Y1" s="15"/>
      <c r="Z1" s="15"/>
    </row>
    <row r="2" ht="14.25" customHeight="1">
      <c r="A2" s="15"/>
      <c r="B2" s="15"/>
      <c r="C2" s="15"/>
      <c r="D2" s="15"/>
      <c r="E2" s="15"/>
      <c r="F2" s="170"/>
      <c r="G2" s="15"/>
      <c r="H2" s="15"/>
      <c r="I2" s="15"/>
      <c r="J2" s="35"/>
      <c r="K2" s="35"/>
      <c r="L2" s="15"/>
      <c r="M2" s="15"/>
      <c r="N2" s="15"/>
      <c r="O2" s="15"/>
      <c r="P2" s="15"/>
      <c r="Q2" s="15"/>
      <c r="R2" s="15"/>
      <c r="S2" s="15"/>
      <c r="T2" s="15"/>
      <c r="U2" s="15"/>
      <c r="V2" s="15"/>
      <c r="W2" s="15"/>
      <c r="X2" s="15"/>
      <c r="Y2" s="15"/>
      <c r="Z2" s="15"/>
    </row>
    <row r="3" ht="14.25" customHeight="1">
      <c r="A3" s="15"/>
      <c r="B3" s="15"/>
      <c r="C3" s="171" t="s">
        <v>196</v>
      </c>
      <c r="J3" s="35"/>
      <c r="K3" s="35"/>
      <c r="L3" s="15"/>
      <c r="M3" s="15"/>
      <c r="N3" s="15"/>
      <c r="O3" s="15"/>
      <c r="P3" s="15"/>
      <c r="Q3" s="15"/>
      <c r="R3" s="15"/>
      <c r="S3" s="15"/>
      <c r="T3" s="15"/>
      <c r="U3" s="15"/>
      <c r="V3" s="15"/>
      <c r="W3" s="15"/>
      <c r="X3" s="15"/>
      <c r="Y3" s="15"/>
      <c r="Z3" s="15"/>
    </row>
    <row r="4" ht="14.25" customHeight="1">
      <c r="A4" s="15"/>
      <c r="B4" s="15"/>
      <c r="C4" s="172" t="str">
        <f>+'1.Informe&amp;Reporte_Actividades'!C3</f>
        <v>PROGRAMA PACE - UPA2477</v>
      </c>
      <c r="J4" s="173"/>
      <c r="K4" s="173"/>
      <c r="L4" s="15"/>
      <c r="M4" s="15"/>
      <c r="N4" s="15"/>
      <c r="O4" s="15"/>
      <c r="P4" s="15"/>
      <c r="Q4" s="15"/>
      <c r="R4" s="15"/>
      <c r="S4" s="15"/>
      <c r="T4" s="15"/>
      <c r="U4" s="15"/>
      <c r="V4" s="15"/>
      <c r="W4" s="15"/>
      <c r="X4" s="15"/>
      <c r="Y4" s="15"/>
      <c r="Z4" s="15"/>
    </row>
    <row r="5" ht="14.25" customHeight="1">
      <c r="A5" s="15"/>
      <c r="B5" s="15"/>
      <c r="C5" s="174" t="str">
        <f>+'1.Informe&amp;Reporte_Actividades'!C4</f>
        <v>Universidad de Playa Ancha</v>
      </c>
      <c r="J5" s="175"/>
      <c r="K5" s="175"/>
      <c r="L5" s="15"/>
      <c r="M5" s="15"/>
      <c r="N5" s="15"/>
      <c r="O5" s="15"/>
      <c r="P5" s="15"/>
      <c r="Q5" s="15"/>
      <c r="R5" s="15"/>
      <c r="S5" s="15"/>
      <c r="T5" s="15"/>
      <c r="U5" s="15"/>
      <c r="V5" s="15"/>
      <c r="W5" s="15"/>
      <c r="X5" s="15"/>
      <c r="Y5" s="15"/>
      <c r="Z5" s="15"/>
    </row>
    <row r="6" ht="14.25" customHeight="1">
      <c r="A6" s="15"/>
      <c r="B6" s="15"/>
      <c r="C6" s="172" t="s">
        <v>197</v>
      </c>
      <c r="J6" s="15"/>
      <c r="K6" s="15"/>
      <c r="L6" s="15"/>
      <c r="M6" s="174"/>
      <c r="P6" s="15"/>
      <c r="Q6" s="15"/>
      <c r="R6" s="15"/>
      <c r="S6" s="15"/>
      <c r="T6" s="15"/>
      <c r="U6" s="15"/>
      <c r="V6" s="15"/>
      <c r="W6" s="15"/>
      <c r="X6" s="15"/>
      <c r="Y6" s="15"/>
      <c r="Z6" s="15"/>
    </row>
    <row r="7" ht="14.25" customHeight="1">
      <c r="A7" s="15"/>
      <c r="B7" s="15"/>
      <c r="C7" s="15"/>
      <c r="D7" s="15"/>
      <c r="E7" s="15"/>
      <c r="F7" s="170"/>
      <c r="G7" s="15"/>
      <c r="H7" s="15"/>
      <c r="I7" s="15"/>
      <c r="J7" s="15"/>
      <c r="K7" s="15"/>
      <c r="L7" s="15"/>
      <c r="M7" s="15"/>
      <c r="N7" s="15"/>
      <c r="O7" s="15"/>
      <c r="P7" s="15"/>
      <c r="Q7" s="15"/>
      <c r="R7" s="15"/>
      <c r="S7" s="15"/>
      <c r="T7" s="15"/>
      <c r="U7" s="15"/>
      <c r="V7" s="15"/>
      <c r="W7" s="15"/>
      <c r="X7" s="15"/>
      <c r="Y7" s="15"/>
      <c r="Z7" s="15"/>
    </row>
    <row r="8" ht="6.0" customHeight="1">
      <c r="A8" s="15"/>
      <c r="B8" s="15"/>
      <c r="C8" s="15"/>
      <c r="D8" s="15"/>
      <c r="E8" s="15"/>
      <c r="F8" s="170"/>
      <c r="G8" s="15"/>
      <c r="H8" s="15"/>
      <c r="I8" s="15"/>
      <c r="J8" s="15"/>
      <c r="K8" s="15"/>
      <c r="L8" s="15"/>
      <c r="M8" s="15"/>
      <c r="N8" s="15"/>
      <c r="O8" s="15"/>
      <c r="P8" s="15"/>
      <c r="Q8" s="15"/>
      <c r="R8" s="15"/>
      <c r="S8" s="15"/>
      <c r="T8" s="15"/>
      <c r="U8" s="15"/>
      <c r="V8" s="15"/>
      <c r="W8" s="15"/>
      <c r="X8" s="15"/>
      <c r="Y8" s="15"/>
      <c r="Z8" s="15"/>
    </row>
    <row r="9" ht="14.25" customHeight="1">
      <c r="A9" s="15"/>
      <c r="B9" s="176" t="s">
        <v>198</v>
      </c>
      <c r="C9" s="108"/>
      <c r="D9" s="108"/>
      <c r="E9" s="108"/>
      <c r="F9" s="109"/>
      <c r="G9" s="15"/>
      <c r="H9" s="176" t="s">
        <v>199</v>
      </c>
      <c r="I9" s="109"/>
      <c r="J9" s="35"/>
      <c r="K9" s="15"/>
      <c r="L9" s="15"/>
      <c r="M9" s="15"/>
      <c r="N9" s="15"/>
      <c r="O9" s="15"/>
      <c r="P9" s="15"/>
      <c r="Q9" s="15"/>
      <c r="R9" s="15"/>
      <c r="S9" s="15"/>
      <c r="T9" s="15"/>
      <c r="U9" s="15"/>
      <c r="V9" s="15"/>
      <c r="W9" s="15"/>
      <c r="X9" s="15"/>
      <c r="Y9" s="15"/>
      <c r="Z9" s="15"/>
    </row>
    <row r="10" ht="3.0" customHeight="1">
      <c r="A10" s="15"/>
      <c r="B10" s="15"/>
      <c r="C10" s="15"/>
      <c r="D10" s="15"/>
      <c r="E10" s="15"/>
      <c r="F10" s="170"/>
      <c r="G10" s="15"/>
      <c r="H10" s="169"/>
      <c r="I10" s="177"/>
      <c r="J10" s="15"/>
      <c r="K10" s="15"/>
      <c r="L10" s="15"/>
      <c r="M10" s="15"/>
      <c r="N10" s="15"/>
      <c r="O10" s="15"/>
      <c r="P10" s="15"/>
      <c r="Q10" s="15"/>
      <c r="R10" s="15"/>
      <c r="S10" s="15"/>
      <c r="T10" s="15"/>
      <c r="U10" s="15"/>
      <c r="V10" s="15"/>
      <c r="W10" s="15"/>
      <c r="X10" s="15"/>
      <c r="Y10" s="15"/>
      <c r="Z10" s="15"/>
    </row>
    <row r="11" ht="13.5" customHeight="1">
      <c r="A11" s="178"/>
      <c r="B11" s="179"/>
      <c r="C11" s="180" t="s">
        <v>200</v>
      </c>
      <c r="D11" s="180" t="s">
        <v>201</v>
      </c>
      <c r="E11" s="180" t="s">
        <v>202</v>
      </c>
      <c r="F11" s="181" t="s">
        <v>203</v>
      </c>
      <c r="G11" s="178"/>
      <c r="H11" s="182" t="s">
        <v>204</v>
      </c>
      <c r="I11" s="183">
        <f>Configuraciones!CC11</f>
        <v>1</v>
      </c>
      <c r="J11" s="178"/>
      <c r="K11" s="178"/>
      <c r="L11" s="178"/>
      <c r="M11" s="178"/>
      <c r="N11" s="178"/>
      <c r="O11" s="178"/>
      <c r="P11" s="178"/>
      <c r="Q11" s="178"/>
      <c r="R11" s="178"/>
      <c r="S11" s="178"/>
      <c r="T11" s="178"/>
      <c r="U11" s="178"/>
      <c r="V11" s="178"/>
      <c r="W11" s="178"/>
      <c r="X11" s="178"/>
      <c r="Y11" s="178"/>
      <c r="Z11" s="178"/>
    </row>
    <row r="12" ht="13.5" customHeight="1">
      <c r="A12" s="184"/>
      <c r="B12" s="185" t="str">
        <f>Configuraciones!AR9</f>
        <v>GO</v>
      </c>
      <c r="C12" s="186">
        <f>Configuraciones!AS9</f>
        <v>9</v>
      </c>
      <c r="D12" s="186">
        <f>Configuraciones!AT9</f>
        <v>7</v>
      </c>
      <c r="E12" s="186">
        <f>Configuraciones!AU9</f>
        <v>2</v>
      </c>
      <c r="F12" s="187">
        <f>Configuraciones!AV9</f>
        <v>0.7777777778</v>
      </c>
      <c r="G12" s="184"/>
      <c r="H12" s="188" t="s">
        <v>205</v>
      </c>
      <c r="I12" s="189">
        <f>Configuraciones!CC12</f>
        <v>2</v>
      </c>
      <c r="J12" s="184"/>
      <c r="K12" s="184"/>
      <c r="L12" s="184"/>
      <c r="M12" s="184"/>
      <c r="N12" s="184"/>
      <c r="O12" s="184"/>
      <c r="P12" s="184"/>
      <c r="Q12" s="184"/>
      <c r="R12" s="184"/>
      <c r="S12" s="184"/>
      <c r="T12" s="184"/>
      <c r="U12" s="184"/>
      <c r="V12" s="184"/>
      <c r="W12" s="184"/>
      <c r="X12" s="184"/>
      <c r="Y12" s="184"/>
      <c r="Z12" s="184"/>
    </row>
    <row r="13" ht="13.5" customHeight="1">
      <c r="A13" s="184"/>
      <c r="B13" s="185" t="str">
        <f>Configuraciones!AR10</f>
        <v>PEM</v>
      </c>
      <c r="C13" s="186">
        <f>Configuraciones!AS10</f>
        <v>6</v>
      </c>
      <c r="D13" s="186">
        <f>Configuraciones!AT10</f>
        <v>6</v>
      </c>
      <c r="E13" s="186">
        <f>Configuraciones!AU10</f>
        <v>0</v>
      </c>
      <c r="F13" s="187">
        <f>Configuraciones!AV10</f>
        <v>1</v>
      </c>
      <c r="G13" s="184"/>
      <c r="H13" s="188" t="s">
        <v>206</v>
      </c>
      <c r="I13" s="189">
        <f>Configuraciones!CC13</f>
        <v>0</v>
      </c>
      <c r="J13" s="184"/>
      <c r="K13" s="184"/>
      <c r="L13" s="174"/>
      <c r="P13" s="184"/>
      <c r="Q13" s="184"/>
      <c r="R13" s="184"/>
      <c r="S13" s="184"/>
      <c r="T13" s="184"/>
      <c r="U13" s="184"/>
      <c r="V13" s="184"/>
      <c r="W13" s="184"/>
      <c r="X13" s="184"/>
      <c r="Y13" s="184"/>
      <c r="Z13" s="184"/>
    </row>
    <row r="14" ht="13.5" customHeight="1">
      <c r="A14" s="184"/>
      <c r="B14" s="185" t="str">
        <f>Configuraciones!AR11</f>
        <v>AES</v>
      </c>
      <c r="C14" s="186">
        <f>Configuraciones!AS11</f>
        <v>5</v>
      </c>
      <c r="D14" s="186">
        <f>Configuraciones!AT11</f>
        <v>4</v>
      </c>
      <c r="E14" s="186">
        <f>Configuraciones!AU11</f>
        <v>1</v>
      </c>
      <c r="F14" s="187">
        <f>Configuraciones!AV11</f>
        <v>0.8</v>
      </c>
      <c r="G14" s="184"/>
      <c r="H14" s="188" t="s">
        <v>207</v>
      </c>
      <c r="I14" s="189">
        <f>Configuraciones!CC14</f>
        <v>0</v>
      </c>
      <c r="J14" s="184"/>
      <c r="K14" s="184"/>
      <c r="L14" s="174"/>
      <c r="P14" s="184"/>
      <c r="Q14" s="184"/>
      <c r="R14" s="184"/>
      <c r="S14" s="184"/>
      <c r="T14" s="184"/>
      <c r="U14" s="184"/>
      <c r="V14" s="184"/>
      <c r="W14" s="184"/>
      <c r="X14" s="184"/>
      <c r="Y14" s="184"/>
      <c r="Z14" s="184"/>
    </row>
    <row r="15" ht="13.5" customHeight="1">
      <c r="A15" s="184"/>
      <c r="B15" s="190" t="str">
        <f>Configuraciones!AR12</f>
        <v>TOTAL</v>
      </c>
      <c r="C15" s="191">
        <f>Configuraciones!AS12</f>
        <v>20</v>
      </c>
      <c r="D15" s="191">
        <f>Configuraciones!AT12</f>
        <v>17</v>
      </c>
      <c r="E15" s="191">
        <f>Configuraciones!AU12</f>
        <v>3</v>
      </c>
      <c r="F15" s="192">
        <f>Configuraciones!AV12</f>
        <v>0.85</v>
      </c>
      <c r="G15" s="184"/>
      <c r="H15" s="193" t="s">
        <v>208</v>
      </c>
      <c r="I15" s="189">
        <f>Configuraciones!CC15</f>
        <v>0</v>
      </c>
      <c r="J15" s="184"/>
      <c r="K15" s="184"/>
      <c r="L15" s="174"/>
      <c r="P15" s="184"/>
      <c r="Q15" s="184"/>
      <c r="R15" s="184"/>
      <c r="S15" s="184"/>
      <c r="T15" s="184"/>
      <c r="U15" s="184"/>
      <c r="V15" s="184"/>
      <c r="W15" s="184"/>
      <c r="X15" s="184"/>
      <c r="Y15" s="184"/>
      <c r="Z15" s="184"/>
    </row>
    <row r="16" ht="12.0" customHeight="1">
      <c r="A16" s="15"/>
      <c r="B16" s="15"/>
      <c r="C16" s="15"/>
      <c r="D16" s="15"/>
      <c r="E16" s="15"/>
      <c r="F16" s="170"/>
      <c r="G16" s="15"/>
      <c r="H16" s="194" t="s">
        <v>209</v>
      </c>
      <c r="I16" s="195">
        <f>+Configuraciones!CC17</f>
        <v>0</v>
      </c>
      <c r="J16" s="15"/>
      <c r="K16" s="15"/>
      <c r="L16" s="174"/>
      <c r="P16" s="15"/>
      <c r="Q16" s="15"/>
      <c r="R16" s="15"/>
      <c r="S16" s="15"/>
      <c r="T16" s="15"/>
      <c r="U16" s="15"/>
      <c r="V16" s="15"/>
      <c r="W16" s="15"/>
      <c r="X16" s="15"/>
      <c r="Y16" s="15"/>
      <c r="Z16" s="15"/>
    </row>
    <row r="17" ht="12.0" customHeight="1">
      <c r="A17" s="15"/>
      <c r="B17" s="15"/>
      <c r="C17" s="15"/>
      <c r="D17" s="15"/>
      <c r="E17" s="15"/>
      <c r="F17" s="170"/>
      <c r="G17" s="15"/>
      <c r="H17" s="49"/>
      <c r="I17" s="51"/>
      <c r="J17" s="15"/>
      <c r="K17" s="15"/>
      <c r="L17" s="15"/>
      <c r="M17" s="15"/>
      <c r="N17" s="15"/>
      <c r="O17" s="15"/>
      <c r="P17" s="15"/>
      <c r="Q17" s="15"/>
      <c r="R17" s="15"/>
      <c r="S17" s="15"/>
      <c r="T17" s="15"/>
      <c r="U17" s="15"/>
      <c r="V17" s="15"/>
      <c r="W17" s="15"/>
      <c r="X17" s="15"/>
      <c r="Y17" s="15"/>
      <c r="Z17" s="15"/>
    </row>
    <row r="18" ht="12.0" customHeight="1">
      <c r="A18" s="15"/>
      <c r="B18" s="15"/>
      <c r="C18" s="15"/>
      <c r="D18" s="15"/>
      <c r="E18" s="15"/>
      <c r="F18" s="170"/>
      <c r="G18" s="15"/>
      <c r="H18" s="15"/>
      <c r="I18" s="15"/>
      <c r="J18" s="15"/>
      <c r="K18" s="15"/>
      <c r="L18" s="15"/>
      <c r="M18" s="15"/>
      <c r="N18" s="15"/>
      <c r="O18" s="15"/>
      <c r="P18" s="15"/>
      <c r="Q18" s="15"/>
      <c r="R18" s="15"/>
      <c r="S18" s="15"/>
      <c r="T18" s="15"/>
      <c r="U18" s="15"/>
      <c r="V18" s="15"/>
      <c r="W18" s="15"/>
      <c r="X18" s="15"/>
      <c r="Y18" s="15"/>
      <c r="Z18" s="15"/>
    </row>
    <row r="19" ht="15.0" customHeight="1">
      <c r="A19" s="15"/>
      <c r="B19" s="15"/>
      <c r="C19" s="15"/>
      <c r="D19" s="15"/>
      <c r="E19" s="15"/>
      <c r="F19" s="170"/>
      <c r="G19" s="15"/>
      <c r="H19" s="196" t="s">
        <v>210</v>
      </c>
      <c r="I19" s="109"/>
      <c r="J19" s="15"/>
      <c r="K19" s="15"/>
      <c r="L19" s="15"/>
      <c r="M19" s="15"/>
      <c r="N19" s="15"/>
      <c r="O19" s="15"/>
      <c r="P19" s="15"/>
      <c r="Q19" s="15"/>
      <c r="R19" s="15"/>
      <c r="S19" s="15"/>
      <c r="T19" s="15"/>
      <c r="U19" s="15"/>
      <c r="V19" s="15"/>
      <c r="W19" s="15"/>
      <c r="X19" s="15"/>
      <c r="Y19" s="15"/>
      <c r="Z19" s="15"/>
    </row>
    <row r="20" ht="5.25" customHeight="1">
      <c r="A20" s="15"/>
      <c r="B20" s="15"/>
      <c r="C20" s="15"/>
      <c r="D20" s="15"/>
      <c r="E20" s="15"/>
      <c r="F20" s="170"/>
      <c r="G20" s="15"/>
      <c r="H20" s="172"/>
      <c r="I20" s="172"/>
      <c r="J20" s="15"/>
      <c r="K20" s="15"/>
      <c r="L20" s="15"/>
      <c r="M20" s="15"/>
      <c r="N20" s="15"/>
      <c r="O20" s="15"/>
      <c r="P20" s="15"/>
      <c r="Q20" s="15"/>
      <c r="R20" s="15"/>
      <c r="S20" s="15"/>
      <c r="T20" s="15"/>
      <c r="U20" s="15"/>
      <c r="V20" s="15"/>
      <c r="W20" s="15"/>
      <c r="X20" s="15"/>
      <c r="Y20" s="15"/>
      <c r="Z20" s="15"/>
    </row>
    <row r="21" ht="14.25" customHeight="1">
      <c r="A21" s="15"/>
      <c r="B21" s="15"/>
      <c r="C21" s="15"/>
      <c r="D21" s="15"/>
      <c r="E21" s="15"/>
      <c r="F21" s="170"/>
      <c r="G21" s="15"/>
      <c r="H21" s="197" t="s">
        <v>211</v>
      </c>
      <c r="I21" s="198">
        <v>4.3348326E8</v>
      </c>
      <c r="J21" s="15"/>
      <c r="K21" s="15"/>
      <c r="L21" s="15"/>
      <c r="M21" s="15"/>
      <c r="N21" s="15"/>
      <c r="O21" s="15"/>
      <c r="P21" s="15"/>
      <c r="Q21" s="15"/>
      <c r="R21" s="15"/>
      <c r="S21" s="15"/>
      <c r="T21" s="15"/>
      <c r="U21" s="15"/>
      <c r="V21" s="15"/>
      <c r="W21" s="15"/>
      <c r="X21" s="15"/>
      <c r="Y21" s="15"/>
      <c r="Z21" s="15"/>
    </row>
    <row r="22" ht="13.5" customHeight="1">
      <c r="A22" s="15"/>
      <c r="B22" s="15"/>
      <c r="C22" s="15"/>
      <c r="D22" s="15"/>
      <c r="E22" s="15"/>
      <c r="F22" s="170"/>
      <c r="G22" s="15"/>
      <c r="H22" s="199" t="s">
        <v>212</v>
      </c>
      <c r="I22" s="200">
        <v>269346.0</v>
      </c>
      <c r="J22" s="15"/>
      <c r="K22" s="15"/>
      <c r="L22" s="15"/>
      <c r="M22" s="15"/>
      <c r="N22" s="15"/>
      <c r="O22" s="15"/>
      <c r="P22" s="15"/>
      <c r="Q22" s="15"/>
      <c r="R22" s="15"/>
      <c r="S22" s="15"/>
      <c r="T22" s="15"/>
      <c r="U22" s="15"/>
      <c r="V22" s="15"/>
      <c r="W22" s="15"/>
      <c r="X22" s="15"/>
      <c r="Y22" s="15"/>
      <c r="Z22" s="15"/>
    </row>
    <row r="23" ht="13.5" customHeight="1">
      <c r="A23" s="15"/>
      <c r="B23" s="15"/>
      <c r="C23" s="15"/>
      <c r="D23" s="15"/>
      <c r="E23" s="15"/>
      <c r="F23" s="170"/>
      <c r="G23" s="15"/>
      <c r="H23" s="201" t="s">
        <v>213</v>
      </c>
      <c r="I23" s="202">
        <f>+I21-I22</f>
        <v>433213914</v>
      </c>
      <c r="J23" s="15"/>
      <c r="K23" s="15"/>
      <c r="L23" s="15"/>
      <c r="M23" s="15"/>
      <c r="N23" s="15"/>
      <c r="O23" s="15"/>
      <c r="P23" s="15"/>
      <c r="Q23" s="15"/>
      <c r="R23" s="15"/>
      <c r="S23" s="15"/>
      <c r="T23" s="15"/>
      <c r="U23" s="15"/>
      <c r="V23" s="15"/>
      <c r="W23" s="15"/>
      <c r="X23" s="15"/>
      <c r="Y23" s="15"/>
      <c r="Z23" s="15"/>
    </row>
    <row r="24" ht="13.5" customHeight="1">
      <c r="A24" s="15"/>
      <c r="B24" s="15"/>
      <c r="C24" s="15"/>
      <c r="D24" s="15"/>
      <c r="E24" s="15"/>
      <c r="F24" s="170"/>
      <c r="G24" s="15"/>
      <c r="H24" s="203" t="s">
        <v>214</v>
      </c>
      <c r="I24" s="204">
        <f>IFERROR(I22/I21,0)</f>
        <v>0.0006213527138</v>
      </c>
      <c r="J24" s="15"/>
      <c r="K24" s="15"/>
      <c r="L24" s="15"/>
      <c r="M24" s="15"/>
      <c r="N24" s="15"/>
      <c r="O24" s="15"/>
      <c r="P24" s="15"/>
      <c r="Q24" s="15"/>
      <c r="R24" s="15"/>
      <c r="S24" s="15"/>
      <c r="T24" s="15"/>
      <c r="U24" s="15"/>
      <c r="V24" s="15"/>
      <c r="W24" s="15"/>
      <c r="X24" s="15"/>
      <c r="Y24" s="15"/>
      <c r="Z24" s="15"/>
    </row>
    <row r="25" ht="15.0" customHeight="1">
      <c r="A25" s="15"/>
      <c r="B25" s="15"/>
      <c r="C25" s="15"/>
      <c r="D25" s="15"/>
      <c r="E25" s="15"/>
      <c r="F25" s="170"/>
      <c r="G25" s="15"/>
      <c r="H25" s="15"/>
      <c r="I25" s="15"/>
      <c r="J25" s="15"/>
      <c r="K25" s="15"/>
      <c r="L25" s="15"/>
      <c r="M25" s="15"/>
      <c r="N25" s="15"/>
      <c r="O25" s="15"/>
      <c r="P25" s="15"/>
      <c r="Q25" s="15"/>
      <c r="R25" s="15"/>
      <c r="S25" s="15"/>
      <c r="T25" s="15"/>
      <c r="U25" s="15"/>
      <c r="V25" s="15"/>
      <c r="W25" s="15"/>
      <c r="X25" s="15"/>
      <c r="Y25" s="15"/>
      <c r="Z25" s="15"/>
    </row>
    <row r="26" ht="12.75" customHeight="1">
      <c r="A26" s="15"/>
      <c r="B26" s="15"/>
      <c r="C26" s="15"/>
      <c r="D26" s="15"/>
      <c r="E26" s="15"/>
      <c r="F26" s="170"/>
      <c r="G26" s="15"/>
      <c r="H26" s="15"/>
      <c r="I26" s="15"/>
      <c r="J26" s="15"/>
      <c r="K26" s="15"/>
      <c r="L26" s="15"/>
      <c r="M26" s="15"/>
      <c r="N26" s="15"/>
      <c r="O26" s="15"/>
      <c r="P26" s="15"/>
      <c r="Q26" s="15"/>
      <c r="R26" s="15"/>
      <c r="S26" s="15"/>
      <c r="T26" s="15"/>
      <c r="U26" s="15"/>
      <c r="V26" s="15"/>
      <c r="W26" s="15"/>
      <c r="X26" s="15"/>
      <c r="Y26" s="15"/>
      <c r="Z26" s="15"/>
    </row>
    <row r="27" ht="4.5" customHeight="1">
      <c r="A27" s="15"/>
      <c r="B27" s="15"/>
      <c r="C27" s="15"/>
      <c r="D27" s="15"/>
      <c r="E27" s="15"/>
      <c r="F27" s="170"/>
      <c r="G27" s="15"/>
      <c r="H27" s="15"/>
      <c r="I27" s="15"/>
      <c r="J27" s="15"/>
      <c r="K27" s="15"/>
      <c r="L27" s="15"/>
      <c r="M27" s="15"/>
      <c r="N27" s="15"/>
      <c r="O27" s="15"/>
      <c r="P27" s="15"/>
      <c r="Q27" s="15"/>
      <c r="R27" s="15"/>
      <c r="S27" s="15"/>
      <c r="T27" s="15"/>
      <c r="U27" s="15"/>
      <c r="V27" s="15"/>
      <c r="W27" s="15"/>
      <c r="X27" s="15"/>
      <c r="Y27" s="15"/>
      <c r="Z27" s="15"/>
    </row>
    <row r="28" ht="14.25" customHeight="1">
      <c r="A28" s="15"/>
      <c r="B28" s="118" t="s">
        <v>215</v>
      </c>
      <c r="C28" s="108"/>
      <c r="D28" s="108"/>
      <c r="E28" s="108"/>
      <c r="F28" s="108"/>
      <c r="G28" s="108"/>
      <c r="H28" s="108"/>
      <c r="I28" s="109"/>
      <c r="J28" s="15"/>
      <c r="K28" s="15"/>
      <c r="L28" s="15"/>
      <c r="M28" s="15"/>
      <c r="N28" s="15"/>
      <c r="O28" s="15"/>
      <c r="P28" s="15"/>
      <c r="Q28" s="15"/>
      <c r="R28" s="15"/>
      <c r="S28" s="15"/>
      <c r="T28" s="15"/>
      <c r="U28" s="15"/>
      <c r="V28" s="15"/>
      <c r="W28" s="15"/>
      <c r="X28" s="15"/>
      <c r="Y28" s="15"/>
      <c r="Z28" s="15"/>
    </row>
    <row r="29" ht="4.5" customHeight="1">
      <c r="A29" s="15"/>
      <c r="B29" s="30"/>
      <c r="C29" s="205"/>
      <c r="D29" s="205"/>
      <c r="E29" s="205"/>
      <c r="F29" s="205"/>
      <c r="G29" s="205"/>
      <c r="H29" s="206"/>
      <c r="I29" s="207"/>
      <c r="J29" s="15"/>
      <c r="K29" s="15"/>
      <c r="L29" s="15"/>
      <c r="M29" s="15"/>
      <c r="N29" s="15"/>
      <c r="O29" s="15"/>
      <c r="P29" s="15"/>
      <c r="Q29" s="15"/>
      <c r="R29" s="15"/>
      <c r="S29" s="15"/>
      <c r="T29" s="15"/>
      <c r="U29" s="15"/>
      <c r="V29" s="15"/>
      <c r="W29" s="15"/>
      <c r="X29" s="15"/>
      <c r="Y29" s="15"/>
      <c r="Z29" s="15"/>
    </row>
    <row r="30" ht="15.0" customHeight="1">
      <c r="A30" s="15"/>
      <c r="B30" s="208" t="s">
        <v>216</v>
      </c>
      <c r="C30" s="209" t="s">
        <v>217</v>
      </c>
      <c r="D30" s="210" t="s">
        <v>218</v>
      </c>
      <c r="E30" s="211" t="s">
        <v>219</v>
      </c>
      <c r="F30" s="18"/>
      <c r="G30" s="19"/>
      <c r="H30" s="176" t="s">
        <v>220</v>
      </c>
      <c r="I30" s="109"/>
      <c r="J30" s="15"/>
      <c r="K30" s="15"/>
      <c r="L30" s="15"/>
      <c r="M30" s="15"/>
      <c r="N30" s="15"/>
      <c r="O30" s="15"/>
      <c r="P30" s="15"/>
      <c r="Q30" s="15"/>
      <c r="R30" s="15"/>
      <c r="S30" s="15"/>
      <c r="T30" s="15"/>
      <c r="U30" s="15"/>
      <c r="V30" s="15"/>
      <c r="W30" s="15"/>
      <c r="X30" s="15"/>
      <c r="Y30" s="15"/>
      <c r="Z30" s="15"/>
    </row>
    <row r="31" ht="14.25" customHeight="1">
      <c r="A31" s="15"/>
      <c r="B31" s="212" t="s">
        <v>221</v>
      </c>
      <c r="C31" s="213">
        <f>+F15</f>
        <v>0.85</v>
      </c>
      <c r="D31" s="214">
        <v>0.7</v>
      </c>
      <c r="E31" s="33"/>
      <c r="F31" s="33"/>
      <c r="G31" s="34"/>
      <c r="H31" s="215" t="s">
        <v>222</v>
      </c>
      <c r="I31" s="216" t="s">
        <v>223</v>
      </c>
      <c r="J31" s="15"/>
      <c r="K31" s="15"/>
      <c r="L31" s="15"/>
      <c r="M31" s="15"/>
      <c r="N31" s="15"/>
      <c r="O31" s="15"/>
      <c r="P31" s="15"/>
      <c r="Q31" s="15"/>
      <c r="R31" s="15"/>
      <c r="S31" s="15"/>
      <c r="T31" s="15"/>
      <c r="U31" s="15"/>
      <c r="V31" s="15"/>
      <c r="W31" s="15"/>
      <c r="X31" s="15"/>
      <c r="Y31" s="15"/>
      <c r="Z31" s="15"/>
    </row>
    <row r="32" ht="14.25" customHeight="1">
      <c r="A32" s="15"/>
      <c r="B32" s="217" t="s">
        <v>224</v>
      </c>
      <c r="C32" s="218">
        <f>+I16</f>
        <v>0</v>
      </c>
      <c r="D32" s="187">
        <v>0.15</v>
      </c>
      <c r="E32" s="219">
        <f>IFERROR((C31*D31)+(C32*D32)+IFERROR(C33*D33,0)+(C34*D34),"")</f>
        <v>0.695</v>
      </c>
      <c r="G32" s="25"/>
      <c r="H32" s="185" t="s">
        <v>225</v>
      </c>
      <c r="I32" s="220" t="s">
        <v>226</v>
      </c>
      <c r="J32" s="15"/>
      <c r="K32" s="15"/>
      <c r="L32" s="15"/>
      <c r="M32" s="15"/>
      <c r="N32" s="15"/>
      <c r="O32" s="15"/>
      <c r="P32" s="15"/>
      <c r="Q32" s="15"/>
      <c r="R32" s="15"/>
      <c r="S32" s="15"/>
      <c r="T32" s="15"/>
      <c r="U32" s="15"/>
      <c r="V32" s="15"/>
      <c r="W32" s="15"/>
      <c r="X32" s="15"/>
      <c r="Y32" s="15"/>
      <c r="Z32" s="15"/>
    </row>
    <row r="33" ht="14.25" customHeight="1">
      <c r="A33" s="15"/>
      <c r="B33" s="217" t="s">
        <v>227</v>
      </c>
      <c r="C33" s="218">
        <f>+I24</f>
        <v>0.0006213527138</v>
      </c>
      <c r="D33" s="187">
        <v>0.0</v>
      </c>
      <c r="E33" s="33"/>
      <c r="F33" s="33"/>
      <c r="G33" s="34"/>
      <c r="H33" s="221" t="s">
        <v>228</v>
      </c>
      <c r="I33" s="222" t="s">
        <v>226</v>
      </c>
      <c r="J33" s="15"/>
      <c r="K33" s="15"/>
      <c r="L33" s="15"/>
      <c r="M33" s="15"/>
      <c r="N33" s="15"/>
      <c r="O33" s="15"/>
      <c r="P33" s="15"/>
      <c r="Q33" s="15"/>
      <c r="R33" s="15"/>
      <c r="S33" s="15"/>
      <c r="T33" s="15"/>
      <c r="U33" s="15"/>
      <c r="V33" s="15"/>
      <c r="W33" s="15"/>
      <c r="X33" s="15"/>
      <c r="Y33" s="15"/>
      <c r="Z33" s="15"/>
    </row>
    <row r="34" ht="14.25" customHeight="1">
      <c r="A34" s="15"/>
      <c r="B34" s="223" t="s">
        <v>229</v>
      </c>
      <c r="C34" s="224">
        <f>+Configuraciones!BV33</f>
        <v>0.6666666667</v>
      </c>
      <c r="D34" s="225">
        <v>0.15</v>
      </c>
      <c r="E34" s="15"/>
      <c r="F34" s="170"/>
      <c r="G34" s="15"/>
      <c r="H34" s="15"/>
      <c r="I34" s="15"/>
      <c r="J34" s="15"/>
      <c r="K34" s="15"/>
      <c r="L34" s="15"/>
      <c r="M34" s="15"/>
      <c r="N34" s="15"/>
      <c r="O34" s="15"/>
      <c r="P34" s="15"/>
      <c r="Q34" s="15"/>
      <c r="R34" s="15"/>
      <c r="S34" s="15"/>
      <c r="T34" s="15"/>
      <c r="U34" s="15"/>
      <c r="V34" s="15"/>
      <c r="W34" s="15"/>
      <c r="X34" s="15"/>
      <c r="Y34" s="15"/>
      <c r="Z34" s="15"/>
    </row>
    <row r="35" ht="7.5" customHeight="1">
      <c r="A35" s="15"/>
      <c r="B35" s="15"/>
      <c r="C35" s="15"/>
      <c r="D35" s="15"/>
      <c r="E35" s="15"/>
      <c r="F35" s="170"/>
      <c r="G35" s="15"/>
      <c r="H35" s="15"/>
      <c r="I35" s="15"/>
      <c r="J35" s="15"/>
      <c r="K35" s="15"/>
      <c r="L35" s="15"/>
      <c r="M35" s="15"/>
      <c r="N35" s="15"/>
      <c r="O35" s="15"/>
      <c r="P35" s="15"/>
      <c r="Q35" s="15"/>
      <c r="R35" s="15"/>
      <c r="S35" s="15"/>
      <c r="T35" s="15"/>
      <c r="U35" s="15"/>
      <c r="V35" s="15"/>
      <c r="W35" s="15"/>
      <c r="X35" s="15"/>
      <c r="Y35" s="15"/>
      <c r="Z35" s="15"/>
    </row>
    <row r="36" ht="14.25" customHeight="1">
      <c r="A36" s="15"/>
      <c r="B36" s="226" t="s">
        <v>230</v>
      </c>
      <c r="C36" s="19"/>
      <c r="D36" s="227" t="str">
        <f>IF(OR(E32=0,E32=""),"",IFERROR(IF(E32&lt;0.4,"INSATISFACTORIO",IF(AND(E32&gt;=0.4,E32&lt;0.6),"ALERTA DE INSATISFACTORIO",IF(AND(E32&gt;=0.6,E32&lt;0.8),"SATISFACTORIO CON OBSERVACIONES","SATISFACTORIO"))),""))</f>
        <v>SATISFACTORIO CON OBSERVACIONES</v>
      </c>
      <c r="E36" s="19"/>
      <c r="F36" s="228" t="s">
        <v>231</v>
      </c>
      <c r="G36" s="108"/>
      <c r="H36" s="108"/>
      <c r="I36" s="109"/>
      <c r="J36" s="15"/>
      <c r="K36" s="15"/>
      <c r="L36" s="15"/>
      <c r="M36" s="15"/>
      <c r="N36" s="15"/>
      <c r="O36" s="15"/>
      <c r="P36" s="15"/>
      <c r="Q36" s="15"/>
      <c r="R36" s="15"/>
      <c r="S36" s="15"/>
      <c r="T36" s="15"/>
      <c r="U36" s="15"/>
      <c r="V36" s="15"/>
      <c r="W36" s="15"/>
      <c r="X36" s="15"/>
      <c r="Y36" s="15"/>
      <c r="Z36" s="15"/>
    </row>
    <row r="37" ht="23.25" customHeight="1">
      <c r="A37" s="15"/>
      <c r="B37" s="32"/>
      <c r="C37" s="34"/>
      <c r="D37" s="32"/>
      <c r="E37" s="34"/>
      <c r="F37" s="229" t="str">
        <f>IFERROR(VLOOKUP(D36,Configuraciones!BO37:BQ41,2,FALSE),"")</f>
        <v>NO APLICA</v>
      </c>
      <c r="G37" s="108"/>
      <c r="H37" s="108"/>
      <c r="I37" s="109"/>
      <c r="J37" s="15"/>
      <c r="K37" s="15"/>
      <c r="L37" s="15"/>
      <c r="M37" s="15"/>
      <c r="N37" s="15"/>
      <c r="O37" s="15"/>
      <c r="P37" s="15"/>
      <c r="Q37" s="15"/>
      <c r="R37" s="15"/>
      <c r="S37" s="15"/>
      <c r="T37" s="15"/>
      <c r="U37" s="15"/>
      <c r="V37" s="15"/>
      <c r="W37" s="15"/>
      <c r="X37" s="15"/>
      <c r="Y37" s="15"/>
      <c r="Z37" s="15"/>
    </row>
    <row r="38" ht="14.25" customHeight="1">
      <c r="A38" s="15"/>
      <c r="B38" s="230" t="s">
        <v>232</v>
      </c>
      <c r="C38" s="108"/>
      <c r="D38" s="108"/>
      <c r="E38" s="108"/>
      <c r="F38" s="108"/>
      <c r="G38" s="108"/>
      <c r="H38" s="108"/>
      <c r="I38" s="109"/>
      <c r="J38" s="15"/>
      <c r="K38" s="15"/>
      <c r="L38" s="15"/>
      <c r="M38" s="15"/>
      <c r="N38" s="15"/>
      <c r="O38" s="15"/>
      <c r="P38" s="15"/>
      <c r="Q38" s="15"/>
      <c r="R38" s="15"/>
      <c r="S38" s="15"/>
      <c r="T38" s="15"/>
      <c r="U38" s="15"/>
      <c r="V38" s="15"/>
      <c r="W38" s="15"/>
      <c r="X38" s="15"/>
      <c r="Y38" s="15"/>
      <c r="Z38" s="15"/>
    </row>
    <row r="39" ht="14.25" customHeight="1">
      <c r="A39" s="15"/>
      <c r="B39" s="231"/>
      <c r="C39" s="18"/>
      <c r="D39" s="18"/>
      <c r="E39" s="18"/>
      <c r="F39" s="18"/>
      <c r="G39" s="18"/>
      <c r="H39" s="18"/>
      <c r="I39" s="19"/>
      <c r="J39" s="15"/>
      <c r="K39" s="15"/>
      <c r="L39" s="15"/>
      <c r="M39" s="15"/>
      <c r="N39" s="15"/>
      <c r="O39" s="15"/>
      <c r="P39" s="15"/>
      <c r="Q39" s="15"/>
      <c r="R39" s="15"/>
      <c r="S39" s="15"/>
      <c r="T39" s="15"/>
      <c r="U39" s="15"/>
      <c r="V39" s="15"/>
      <c r="W39" s="15"/>
      <c r="X39" s="15"/>
      <c r="Y39" s="15"/>
      <c r="Z39" s="15"/>
    </row>
    <row r="40" ht="14.25" customHeight="1">
      <c r="A40" s="15"/>
      <c r="B40" s="24"/>
      <c r="I40" s="25"/>
      <c r="J40" s="15"/>
      <c r="K40" s="15"/>
      <c r="L40" s="15"/>
      <c r="M40" s="15"/>
      <c r="N40" s="15"/>
      <c r="O40" s="15"/>
      <c r="P40" s="15"/>
      <c r="Q40" s="15"/>
      <c r="R40" s="15"/>
      <c r="S40" s="15"/>
      <c r="T40" s="15"/>
      <c r="U40" s="15"/>
      <c r="V40" s="15"/>
      <c r="W40" s="15"/>
      <c r="X40" s="15"/>
      <c r="Y40" s="15"/>
      <c r="Z40" s="15"/>
    </row>
    <row r="41" ht="14.25" customHeight="1">
      <c r="A41" s="15"/>
      <c r="B41" s="24"/>
      <c r="I41" s="25"/>
      <c r="J41" s="15"/>
      <c r="K41" s="15"/>
      <c r="L41" s="15"/>
      <c r="M41" s="15"/>
      <c r="N41" s="15"/>
      <c r="O41" s="15"/>
      <c r="P41" s="15"/>
      <c r="Q41" s="15"/>
      <c r="R41" s="15"/>
      <c r="S41" s="15"/>
      <c r="T41" s="15"/>
      <c r="U41" s="15"/>
      <c r="V41" s="15"/>
      <c r="W41" s="15"/>
      <c r="X41" s="15"/>
      <c r="Y41" s="15"/>
      <c r="Z41" s="15"/>
    </row>
    <row r="42" ht="14.25" customHeight="1">
      <c r="A42" s="15"/>
      <c r="B42" s="24"/>
      <c r="I42" s="25"/>
      <c r="J42" s="15"/>
      <c r="K42" s="15"/>
      <c r="L42" s="15"/>
      <c r="M42" s="15"/>
      <c r="N42" s="15"/>
      <c r="O42" s="15"/>
      <c r="P42" s="15"/>
      <c r="Q42" s="15"/>
      <c r="R42" s="15"/>
      <c r="S42" s="15"/>
      <c r="T42" s="15"/>
      <c r="U42" s="15"/>
      <c r="V42" s="15"/>
      <c r="W42" s="15"/>
      <c r="X42" s="15"/>
      <c r="Y42" s="15"/>
      <c r="Z42" s="15"/>
    </row>
    <row r="43" ht="14.25" customHeight="1">
      <c r="A43" s="15"/>
      <c r="B43" s="24"/>
      <c r="I43" s="25"/>
      <c r="J43" s="15"/>
      <c r="K43" s="15"/>
      <c r="L43" s="15"/>
      <c r="M43" s="15"/>
      <c r="N43" s="15"/>
      <c r="O43" s="15"/>
      <c r="P43" s="15"/>
      <c r="Q43" s="15"/>
      <c r="R43" s="15"/>
      <c r="S43" s="15"/>
      <c r="T43" s="15"/>
      <c r="U43" s="15"/>
      <c r="V43" s="15"/>
      <c r="W43" s="15"/>
      <c r="X43" s="15"/>
      <c r="Y43" s="15"/>
      <c r="Z43" s="15"/>
    </row>
    <row r="44" ht="14.25" customHeight="1">
      <c r="A44" s="15"/>
      <c r="B44" s="24"/>
      <c r="I44" s="25"/>
      <c r="J44" s="15"/>
      <c r="K44" s="15"/>
      <c r="L44" s="15"/>
      <c r="M44" s="15"/>
      <c r="N44" s="15"/>
      <c r="O44" s="15"/>
      <c r="P44" s="15"/>
      <c r="Q44" s="15"/>
      <c r="R44" s="15"/>
      <c r="S44" s="15"/>
      <c r="T44" s="15"/>
      <c r="U44" s="15"/>
      <c r="V44" s="15"/>
      <c r="W44" s="15"/>
      <c r="X44" s="15"/>
      <c r="Y44" s="15"/>
      <c r="Z44" s="15"/>
    </row>
    <row r="45" ht="14.25" customHeight="1">
      <c r="A45" s="15"/>
      <c r="B45" s="24"/>
      <c r="I45" s="25"/>
      <c r="J45" s="15"/>
      <c r="K45" s="15"/>
      <c r="L45" s="15"/>
      <c r="M45" s="15"/>
      <c r="N45" s="15"/>
      <c r="O45" s="15"/>
      <c r="P45" s="15"/>
      <c r="Q45" s="15"/>
      <c r="R45" s="15"/>
      <c r="S45" s="15"/>
      <c r="T45" s="15"/>
      <c r="U45" s="15"/>
      <c r="V45" s="15"/>
      <c r="W45" s="15"/>
      <c r="X45" s="15"/>
      <c r="Y45" s="15"/>
      <c r="Z45" s="15"/>
    </row>
    <row r="46" ht="14.25" customHeight="1">
      <c r="A46" s="15"/>
      <c r="B46" s="24"/>
      <c r="I46" s="25"/>
      <c r="J46" s="15"/>
      <c r="K46" s="15"/>
      <c r="L46" s="15"/>
      <c r="M46" s="15"/>
      <c r="N46" s="15"/>
      <c r="O46" s="15"/>
      <c r="P46" s="15"/>
      <c r="Q46" s="15"/>
      <c r="R46" s="15"/>
      <c r="S46" s="15"/>
      <c r="T46" s="15"/>
      <c r="U46" s="15"/>
      <c r="V46" s="15"/>
      <c r="W46" s="15"/>
      <c r="X46" s="15"/>
      <c r="Y46" s="15"/>
      <c r="Z46" s="15"/>
    </row>
    <row r="47" ht="14.25" customHeight="1">
      <c r="A47" s="15"/>
      <c r="B47" s="32"/>
      <c r="C47" s="33"/>
      <c r="D47" s="33"/>
      <c r="E47" s="33"/>
      <c r="F47" s="33"/>
      <c r="G47" s="33"/>
      <c r="H47" s="33"/>
      <c r="I47" s="34"/>
      <c r="J47" s="15"/>
      <c r="K47" s="15"/>
      <c r="L47" s="15"/>
      <c r="M47" s="15"/>
      <c r="N47" s="15"/>
      <c r="O47" s="15"/>
      <c r="P47" s="15"/>
      <c r="Q47" s="15"/>
      <c r="R47" s="15"/>
      <c r="S47" s="15"/>
      <c r="T47" s="15"/>
      <c r="U47" s="15"/>
      <c r="V47" s="15"/>
      <c r="W47" s="15"/>
      <c r="X47" s="15"/>
      <c r="Y47" s="15"/>
      <c r="Z47" s="15"/>
    </row>
    <row r="48" ht="10.5" customHeight="1">
      <c r="A48" s="15"/>
      <c r="B48" s="15"/>
      <c r="C48" s="15"/>
      <c r="D48" s="15"/>
      <c r="E48" s="15"/>
      <c r="F48" s="170"/>
      <c r="G48" s="15"/>
      <c r="H48" s="15"/>
      <c r="I48" s="15"/>
      <c r="J48" s="15"/>
      <c r="K48" s="15"/>
      <c r="L48" s="15"/>
      <c r="M48" s="15"/>
      <c r="N48" s="15"/>
      <c r="O48" s="15"/>
      <c r="P48" s="15"/>
      <c r="Q48" s="15"/>
      <c r="R48" s="15"/>
      <c r="S48" s="15"/>
      <c r="T48" s="15"/>
      <c r="U48" s="15"/>
      <c r="V48" s="15"/>
      <c r="W48" s="15"/>
      <c r="X48" s="15"/>
      <c r="Y48" s="15"/>
      <c r="Z48" s="15"/>
    </row>
    <row r="49" ht="3.0" customHeight="1">
      <c r="A49" s="15"/>
      <c r="B49" s="15"/>
      <c r="C49" s="15"/>
      <c r="D49" s="15"/>
      <c r="E49" s="15"/>
      <c r="F49" s="170"/>
      <c r="G49" s="15"/>
      <c r="H49" s="15"/>
      <c r="I49" s="15"/>
      <c r="J49" s="15"/>
      <c r="K49" s="15"/>
      <c r="L49" s="15"/>
      <c r="M49" s="15"/>
      <c r="N49" s="15"/>
      <c r="O49" s="15"/>
      <c r="P49" s="15"/>
      <c r="Q49" s="15"/>
      <c r="R49" s="15"/>
      <c r="S49" s="15"/>
      <c r="T49" s="15"/>
      <c r="U49" s="15"/>
      <c r="V49" s="15"/>
      <c r="W49" s="15"/>
      <c r="X49" s="15"/>
      <c r="Y49" s="15"/>
      <c r="Z49" s="15"/>
    </row>
    <row r="50" ht="14.25" customHeight="1">
      <c r="A50" s="15"/>
      <c r="B50" s="232" t="s">
        <v>233</v>
      </c>
      <c r="J50" s="15"/>
      <c r="K50" s="15"/>
      <c r="L50" s="15"/>
      <c r="M50" s="15"/>
      <c r="N50" s="15"/>
      <c r="O50" s="15"/>
      <c r="P50" s="15"/>
      <c r="Q50" s="15"/>
      <c r="R50" s="15"/>
      <c r="S50" s="15"/>
      <c r="T50" s="15"/>
      <c r="U50" s="15"/>
      <c r="V50" s="15"/>
      <c r="W50" s="15"/>
      <c r="X50" s="15"/>
      <c r="Y50" s="15"/>
      <c r="Z50" s="15"/>
    </row>
    <row r="51" ht="14.25" customHeight="1">
      <c r="A51" s="15"/>
      <c r="B51" s="233" t="s">
        <v>234</v>
      </c>
      <c r="J51" s="15"/>
      <c r="K51" s="15"/>
      <c r="L51" s="15"/>
      <c r="M51" s="15"/>
      <c r="N51" s="15"/>
      <c r="O51" s="15"/>
      <c r="P51" s="15"/>
      <c r="Q51" s="15"/>
      <c r="R51" s="15"/>
      <c r="S51" s="15"/>
      <c r="T51" s="15"/>
      <c r="U51" s="15"/>
      <c r="V51" s="15"/>
      <c r="W51" s="15"/>
      <c r="X51" s="15"/>
      <c r="Y51" s="15"/>
      <c r="Z51" s="15"/>
    </row>
    <row r="52" ht="5.25" customHeight="1">
      <c r="A52" s="15"/>
      <c r="B52" s="15"/>
      <c r="C52" s="15"/>
      <c r="D52" s="15"/>
      <c r="E52" s="15"/>
      <c r="F52" s="170"/>
      <c r="G52" s="15"/>
      <c r="H52" s="15"/>
      <c r="I52" s="15"/>
      <c r="J52" s="15"/>
      <c r="K52" s="15"/>
      <c r="L52" s="15"/>
      <c r="M52" s="15"/>
      <c r="N52" s="15"/>
      <c r="O52" s="15"/>
      <c r="P52" s="15"/>
      <c r="Q52" s="15"/>
      <c r="R52" s="15"/>
      <c r="S52" s="15"/>
      <c r="T52" s="15"/>
      <c r="U52" s="15"/>
      <c r="V52" s="15"/>
      <c r="W52" s="15"/>
      <c r="X52" s="15"/>
      <c r="Y52" s="15"/>
      <c r="Z52" s="15"/>
    </row>
    <row r="53" ht="5.25" customHeight="1">
      <c r="A53" s="15"/>
      <c r="B53" s="15"/>
      <c r="C53" s="15"/>
      <c r="D53" s="15"/>
      <c r="E53" s="15"/>
      <c r="F53" s="170"/>
      <c r="G53" s="15"/>
      <c r="H53" s="15"/>
      <c r="I53" s="15"/>
      <c r="J53" s="15"/>
      <c r="K53" s="15"/>
      <c r="L53" s="15"/>
      <c r="M53" s="15"/>
      <c r="N53" s="15"/>
      <c r="O53" s="15"/>
      <c r="P53" s="15"/>
      <c r="Q53" s="15"/>
      <c r="R53" s="15"/>
      <c r="S53" s="15"/>
      <c r="T53" s="15"/>
      <c r="U53" s="15"/>
      <c r="V53" s="15"/>
      <c r="W53" s="15"/>
      <c r="X53" s="15"/>
      <c r="Y53" s="15"/>
      <c r="Z53" s="15"/>
    </row>
    <row r="54" ht="14.25" customHeight="1">
      <c r="A54" s="15"/>
      <c r="B54" s="15"/>
      <c r="C54" s="15"/>
      <c r="D54" s="15"/>
      <c r="E54" s="15"/>
      <c r="F54" s="170"/>
      <c r="G54" s="15"/>
      <c r="H54" s="15"/>
      <c r="I54" s="15"/>
      <c r="J54" s="15"/>
      <c r="K54" s="15"/>
      <c r="L54" s="15"/>
      <c r="M54" s="15"/>
      <c r="N54" s="15"/>
      <c r="O54" s="15"/>
      <c r="P54" s="15"/>
      <c r="Q54" s="15"/>
      <c r="R54" s="15"/>
      <c r="S54" s="15"/>
      <c r="T54" s="15"/>
      <c r="U54" s="15"/>
      <c r="V54" s="15"/>
      <c r="W54" s="15"/>
      <c r="X54" s="15"/>
      <c r="Y54" s="15"/>
      <c r="Z54" s="15"/>
    </row>
    <row r="55" ht="14.25" customHeight="1">
      <c r="A55" s="15"/>
      <c r="B55" s="15"/>
      <c r="C55" s="15"/>
      <c r="D55" s="15"/>
      <c r="E55" s="15"/>
      <c r="F55" s="170"/>
      <c r="G55" s="15"/>
      <c r="H55" s="15"/>
      <c r="I55" s="15"/>
      <c r="J55" s="15"/>
      <c r="K55" s="15"/>
      <c r="L55" s="15"/>
      <c r="M55" s="15"/>
      <c r="N55" s="15"/>
      <c r="O55" s="15"/>
      <c r="P55" s="15"/>
      <c r="Q55" s="15"/>
      <c r="R55" s="15"/>
      <c r="S55" s="15"/>
      <c r="T55" s="15"/>
      <c r="U55" s="15"/>
      <c r="V55" s="15"/>
      <c r="W55" s="15"/>
      <c r="X55" s="15"/>
      <c r="Y55" s="15"/>
      <c r="Z55" s="15"/>
    </row>
    <row r="56" ht="14.25" customHeight="1">
      <c r="A56" s="15"/>
      <c r="B56" s="15"/>
      <c r="C56" s="15"/>
      <c r="D56" s="15"/>
      <c r="E56" s="15"/>
      <c r="F56" s="170"/>
      <c r="G56" s="15"/>
      <c r="H56" s="15"/>
      <c r="I56" s="15"/>
      <c r="J56" s="15"/>
      <c r="K56" s="15"/>
      <c r="L56" s="15"/>
      <c r="M56" s="15"/>
      <c r="N56" s="15"/>
      <c r="O56" s="15"/>
      <c r="P56" s="15"/>
      <c r="Q56" s="15"/>
      <c r="R56" s="15"/>
      <c r="S56" s="15"/>
      <c r="T56" s="15"/>
      <c r="U56" s="15"/>
      <c r="V56" s="15"/>
      <c r="W56" s="15"/>
      <c r="X56" s="15"/>
      <c r="Y56" s="15"/>
      <c r="Z56" s="15"/>
    </row>
    <row r="57" ht="14.25" customHeight="1">
      <c r="A57" s="15"/>
      <c r="B57" s="15"/>
      <c r="C57" s="15"/>
      <c r="D57" s="15"/>
      <c r="E57" s="15"/>
      <c r="F57" s="170"/>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70"/>
      <c r="G58" s="15"/>
      <c r="H58" s="15"/>
      <c r="I58" s="15"/>
      <c r="J58" s="15"/>
      <c r="K58" s="15"/>
      <c r="L58" s="15"/>
      <c r="M58" s="15"/>
      <c r="N58" s="15"/>
      <c r="O58" s="15"/>
      <c r="P58" s="15"/>
      <c r="Q58" s="15"/>
      <c r="R58" s="15"/>
      <c r="S58" s="15"/>
      <c r="T58" s="15"/>
      <c r="U58" s="15"/>
      <c r="V58" s="15"/>
      <c r="W58" s="15"/>
      <c r="X58" s="15"/>
      <c r="Y58" s="15"/>
      <c r="Z58" s="15"/>
    </row>
    <row r="59" ht="14.25" customHeight="1">
      <c r="A59" s="15"/>
      <c r="B59" s="15"/>
      <c r="C59" s="15"/>
      <c r="D59" s="15"/>
      <c r="E59" s="15"/>
      <c r="F59" s="170"/>
      <c r="G59" s="15"/>
      <c r="H59" s="15"/>
      <c r="I59" s="15"/>
      <c r="J59" s="15"/>
      <c r="K59" s="15"/>
      <c r="L59" s="15"/>
      <c r="M59" s="15"/>
      <c r="N59" s="15"/>
      <c r="O59" s="15"/>
      <c r="P59" s="15"/>
      <c r="Q59" s="15"/>
      <c r="R59" s="15"/>
      <c r="S59" s="15"/>
      <c r="T59" s="15"/>
      <c r="U59" s="15"/>
      <c r="V59" s="15"/>
      <c r="W59" s="15"/>
      <c r="X59" s="15"/>
      <c r="Y59" s="15"/>
      <c r="Z59" s="15"/>
    </row>
    <row r="60" ht="14.25" customHeight="1">
      <c r="A60" s="15"/>
      <c r="B60" s="15"/>
      <c r="C60" s="15"/>
      <c r="D60" s="15"/>
      <c r="E60" s="15"/>
      <c r="F60" s="170"/>
      <c r="G60" s="15"/>
      <c r="H60" s="15"/>
      <c r="I60" s="15"/>
      <c r="J60" s="15"/>
      <c r="K60" s="15"/>
      <c r="L60" s="15"/>
      <c r="M60" s="15"/>
      <c r="N60" s="15"/>
      <c r="O60" s="15"/>
      <c r="P60" s="15"/>
      <c r="Q60" s="15"/>
      <c r="R60" s="15"/>
      <c r="S60" s="15"/>
      <c r="T60" s="15"/>
      <c r="U60" s="15"/>
      <c r="V60" s="15"/>
      <c r="W60" s="15"/>
      <c r="X60" s="15"/>
      <c r="Y60" s="15"/>
      <c r="Z60" s="15"/>
    </row>
    <row r="61" ht="14.25" customHeight="1">
      <c r="A61" s="15"/>
      <c r="B61" s="15"/>
      <c r="C61" s="15"/>
      <c r="D61" s="15"/>
      <c r="E61" s="15"/>
      <c r="F61" s="170"/>
      <c r="G61" s="15"/>
      <c r="H61" s="15"/>
      <c r="I61" s="15"/>
      <c r="J61" s="15"/>
      <c r="K61" s="15"/>
      <c r="L61" s="15"/>
      <c r="M61" s="15"/>
      <c r="N61" s="15"/>
      <c r="O61" s="15"/>
      <c r="P61" s="15"/>
      <c r="Q61" s="15"/>
      <c r="R61" s="15"/>
      <c r="S61" s="15"/>
      <c r="T61" s="15"/>
      <c r="U61" s="15"/>
      <c r="V61" s="15"/>
      <c r="W61" s="15"/>
      <c r="X61" s="15"/>
      <c r="Y61" s="15"/>
      <c r="Z61" s="15"/>
    </row>
    <row r="62" ht="14.25" customHeight="1">
      <c r="A62" s="15"/>
      <c r="B62" s="15"/>
      <c r="C62" s="15"/>
      <c r="D62" s="15"/>
      <c r="E62" s="15"/>
      <c r="F62" s="170"/>
      <c r="G62" s="15"/>
      <c r="H62" s="15"/>
      <c r="I62" s="15"/>
      <c r="J62" s="15"/>
      <c r="K62" s="15"/>
      <c r="L62" s="15"/>
      <c r="M62" s="15"/>
      <c r="N62" s="15"/>
      <c r="O62" s="15"/>
      <c r="P62" s="15"/>
      <c r="Q62" s="15"/>
      <c r="R62" s="15"/>
      <c r="S62" s="15"/>
      <c r="T62" s="15"/>
      <c r="U62" s="15"/>
      <c r="V62" s="15"/>
      <c r="W62" s="15"/>
      <c r="X62" s="15"/>
      <c r="Y62" s="15"/>
      <c r="Z62" s="15"/>
    </row>
    <row r="63" ht="14.25" customHeight="1">
      <c r="A63" s="15"/>
      <c r="B63" s="15"/>
      <c r="C63" s="15"/>
      <c r="D63" s="15"/>
      <c r="E63" s="15"/>
      <c r="F63" s="170"/>
      <c r="G63" s="15"/>
      <c r="H63" s="15"/>
      <c r="I63" s="15"/>
      <c r="J63" s="15"/>
      <c r="K63" s="15"/>
      <c r="L63" s="15"/>
      <c r="M63" s="15"/>
      <c r="N63" s="15"/>
      <c r="O63" s="15"/>
      <c r="P63" s="15"/>
      <c r="Q63" s="15"/>
      <c r="R63" s="15"/>
      <c r="S63" s="15"/>
      <c r="T63" s="15"/>
      <c r="U63" s="15"/>
      <c r="V63" s="15"/>
      <c r="W63" s="15"/>
      <c r="X63" s="15"/>
      <c r="Y63" s="15"/>
      <c r="Z63" s="15"/>
    </row>
    <row r="64" ht="14.25" customHeight="1">
      <c r="A64" s="15"/>
      <c r="B64" s="15"/>
      <c r="C64" s="15"/>
      <c r="D64" s="15"/>
      <c r="E64" s="15"/>
      <c r="F64" s="170"/>
      <c r="G64" s="15"/>
      <c r="H64" s="15"/>
      <c r="I64" s="15"/>
      <c r="J64" s="15"/>
      <c r="K64" s="15"/>
      <c r="L64" s="15"/>
      <c r="M64" s="15"/>
      <c r="N64" s="15"/>
      <c r="O64" s="15"/>
      <c r="P64" s="15"/>
      <c r="Q64" s="15"/>
      <c r="R64" s="15"/>
      <c r="S64" s="15"/>
      <c r="T64" s="15"/>
      <c r="U64" s="15"/>
      <c r="V64" s="15"/>
      <c r="W64" s="15"/>
      <c r="X64" s="15"/>
      <c r="Y64" s="15"/>
      <c r="Z64" s="15"/>
    </row>
    <row r="65" ht="14.25" customHeight="1">
      <c r="A65" s="15"/>
      <c r="B65" s="15"/>
      <c r="C65" s="15"/>
      <c r="D65" s="15"/>
      <c r="E65" s="15"/>
      <c r="F65" s="170"/>
      <c r="G65" s="15"/>
      <c r="H65" s="15"/>
      <c r="I65" s="15"/>
      <c r="J65" s="15"/>
      <c r="K65" s="15"/>
      <c r="L65" s="15"/>
      <c r="M65" s="15"/>
      <c r="N65" s="15"/>
      <c r="O65" s="15"/>
      <c r="P65" s="15"/>
      <c r="Q65" s="15"/>
      <c r="R65" s="15"/>
      <c r="S65" s="15"/>
      <c r="T65" s="15"/>
      <c r="U65" s="15"/>
      <c r="V65" s="15"/>
      <c r="W65" s="15"/>
      <c r="X65" s="15"/>
      <c r="Y65" s="15"/>
      <c r="Z65" s="15"/>
    </row>
    <row r="66" ht="14.25" customHeight="1">
      <c r="A66" s="15"/>
      <c r="B66" s="15"/>
      <c r="C66" s="15"/>
      <c r="D66" s="15"/>
      <c r="E66" s="15"/>
      <c r="F66" s="170"/>
      <c r="G66" s="15"/>
      <c r="H66" s="15"/>
      <c r="I66" s="15"/>
      <c r="J66" s="15"/>
      <c r="K66" s="15"/>
      <c r="L66" s="15"/>
      <c r="M66" s="15"/>
      <c r="N66" s="15"/>
      <c r="O66" s="15"/>
      <c r="P66" s="15"/>
      <c r="Q66" s="15"/>
      <c r="R66" s="15"/>
      <c r="S66" s="15"/>
      <c r="T66" s="15"/>
      <c r="U66" s="15"/>
      <c r="V66" s="15"/>
      <c r="W66" s="15"/>
      <c r="X66" s="15"/>
      <c r="Y66" s="15"/>
      <c r="Z66" s="15"/>
    </row>
    <row r="67" ht="14.25" customHeight="1">
      <c r="A67" s="15"/>
      <c r="B67" s="15"/>
      <c r="C67" s="15"/>
      <c r="D67" s="15"/>
      <c r="E67" s="15"/>
      <c r="F67" s="170"/>
      <c r="G67" s="15"/>
      <c r="H67" s="15"/>
      <c r="I67" s="15"/>
      <c r="J67" s="15"/>
      <c r="K67" s="15"/>
      <c r="L67" s="15"/>
      <c r="M67" s="15"/>
      <c r="N67" s="15"/>
      <c r="O67" s="15"/>
      <c r="P67" s="15"/>
      <c r="Q67" s="15"/>
      <c r="R67" s="15"/>
      <c r="S67" s="15"/>
      <c r="T67" s="15"/>
      <c r="U67" s="15"/>
      <c r="V67" s="15"/>
      <c r="W67" s="15"/>
      <c r="X67" s="15"/>
      <c r="Y67" s="15"/>
      <c r="Z67" s="15"/>
    </row>
    <row r="68" ht="14.25" customHeight="1">
      <c r="A68" s="15"/>
      <c r="B68" s="15"/>
      <c r="C68" s="15"/>
      <c r="D68" s="15"/>
      <c r="E68" s="15"/>
      <c r="F68" s="170"/>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70"/>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70"/>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70"/>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70"/>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70"/>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70"/>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70"/>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70"/>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70"/>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70"/>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70"/>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70"/>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70"/>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70"/>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70"/>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70"/>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70"/>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70"/>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70"/>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70"/>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70"/>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70"/>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70"/>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70"/>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70"/>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70"/>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70"/>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70"/>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70"/>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70"/>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70"/>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70"/>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70"/>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70"/>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70"/>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70"/>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70"/>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70"/>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70"/>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70"/>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70"/>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70"/>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70"/>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70"/>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70"/>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70"/>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70"/>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70"/>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70"/>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70"/>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70"/>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70"/>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70"/>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70"/>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70"/>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70"/>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70"/>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70"/>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70"/>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70"/>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70"/>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70"/>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70"/>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70"/>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70"/>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70"/>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70"/>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70"/>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70"/>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70"/>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70"/>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70"/>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70"/>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70"/>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70"/>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70"/>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70"/>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70"/>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70"/>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70"/>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70"/>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70"/>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70"/>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70"/>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70"/>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70"/>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70"/>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70"/>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70"/>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70"/>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70"/>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70"/>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70"/>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70"/>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70"/>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70"/>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70"/>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70"/>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70"/>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70"/>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70"/>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70"/>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70"/>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70"/>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70"/>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70"/>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70"/>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70"/>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70"/>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70"/>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70"/>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70"/>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70"/>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70"/>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70"/>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70"/>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70"/>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70"/>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70"/>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70"/>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70"/>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70"/>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70"/>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70"/>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70"/>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70"/>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70"/>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70"/>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70"/>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70"/>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70"/>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70"/>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70"/>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70"/>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70"/>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70"/>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70"/>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70"/>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70"/>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70"/>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70"/>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70"/>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70"/>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70"/>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70"/>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70"/>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70"/>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70"/>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70"/>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70"/>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70"/>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70"/>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70"/>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70"/>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70"/>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70"/>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70"/>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70"/>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70"/>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70"/>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70"/>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70"/>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70"/>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70"/>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70"/>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70"/>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70"/>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70"/>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70"/>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70"/>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70"/>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70"/>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70"/>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70"/>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70"/>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70"/>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70"/>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70"/>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70"/>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70"/>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70"/>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70"/>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70"/>
      <c r="G251" s="15"/>
      <c r="H251" s="15"/>
      <c r="I251" s="15"/>
      <c r="J251" s="15"/>
      <c r="K251" s="15"/>
      <c r="L251" s="15"/>
      <c r="M251" s="15"/>
      <c r="N251" s="15"/>
      <c r="O251" s="15"/>
      <c r="P251" s="15"/>
      <c r="Q251" s="15"/>
      <c r="R251" s="15"/>
      <c r="S251" s="15"/>
      <c r="T251" s="15"/>
      <c r="U251" s="15"/>
      <c r="V251" s="15"/>
      <c r="W251" s="15"/>
      <c r="X251" s="15"/>
      <c r="Y251" s="15"/>
      <c r="Z251" s="15"/>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C3:I3"/>
    <mergeCell ref="C4:I4"/>
    <mergeCell ref="C5:I5"/>
    <mergeCell ref="C6:I6"/>
    <mergeCell ref="M6:O6"/>
    <mergeCell ref="B9:F9"/>
    <mergeCell ref="H9:I9"/>
    <mergeCell ref="L13:O13"/>
    <mergeCell ref="L14:O14"/>
    <mergeCell ref="L15:O15"/>
    <mergeCell ref="H16:H17"/>
    <mergeCell ref="I16:I17"/>
    <mergeCell ref="L16:O16"/>
    <mergeCell ref="H19:I19"/>
    <mergeCell ref="F37:I37"/>
    <mergeCell ref="B38:I38"/>
    <mergeCell ref="B39:I47"/>
    <mergeCell ref="B50:I50"/>
    <mergeCell ref="B51:I51"/>
    <mergeCell ref="B28:I28"/>
    <mergeCell ref="E30:G31"/>
    <mergeCell ref="H30:I30"/>
    <mergeCell ref="E32:G33"/>
    <mergeCell ref="B36:C37"/>
    <mergeCell ref="D36:E37"/>
    <mergeCell ref="F36:I36"/>
  </mergeCells>
  <dataValidations>
    <dataValidation type="list" allowBlank="1" showErrorMessage="1" sqref="I31:I33">
      <formula1>LIK_EVCUALI</formula1>
    </dataValidation>
  </dataValidations>
  <printOptions/>
  <pageMargins bottom="0.35433070866141736" footer="0.0" header="0.0" left="0.2362204724409449" right="0.2362204724409449" top="0.5511811023622047"/>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49EDD"/>
    <pageSetUpPr/>
  </sheetPr>
  <sheetViews>
    <sheetView showGridLines="0" workbookViewId="0"/>
  </sheetViews>
  <sheetFormatPr customHeight="1" defaultColWidth="12.63" defaultRowHeight="15.0"/>
  <cols>
    <col customWidth="1" min="1" max="1" width="2.88"/>
    <col customWidth="1" min="2" max="2" width="9.13"/>
    <col customWidth="1" min="3" max="3" width="10.88"/>
    <col customWidth="1" min="4" max="4" width="10.13"/>
    <col customWidth="1" min="5" max="6" width="10.88"/>
    <col customWidth="1" min="7" max="7" width="2.13"/>
    <col customWidth="1" min="8" max="8" width="28.13"/>
    <col customWidth="1" min="9" max="9" width="15.0"/>
    <col customWidth="1" min="10" max="10" width="2.13"/>
    <col customWidth="1" hidden="1" min="11" max="11" width="39.38"/>
    <col customWidth="1" hidden="1" min="12" max="15" width="10.63"/>
    <col customWidth="1" min="16" max="26" width="10.63"/>
  </cols>
  <sheetData>
    <row r="1" ht="5.25" customHeight="1">
      <c r="A1" s="15"/>
      <c r="B1" s="15"/>
      <c r="C1" s="15"/>
      <c r="D1" s="15"/>
      <c r="E1" s="15"/>
      <c r="F1" s="170"/>
      <c r="G1" s="15"/>
      <c r="H1" s="15"/>
      <c r="I1" s="15"/>
      <c r="J1" s="15"/>
      <c r="K1" s="15"/>
      <c r="L1" s="15"/>
      <c r="M1" s="15"/>
      <c r="N1" s="15"/>
      <c r="O1" s="15"/>
      <c r="P1" s="15"/>
      <c r="Q1" s="15"/>
      <c r="R1" s="15"/>
      <c r="S1" s="15"/>
      <c r="T1" s="15"/>
      <c r="U1" s="15"/>
      <c r="V1" s="15"/>
      <c r="W1" s="15"/>
      <c r="X1" s="15"/>
      <c r="Y1" s="15"/>
      <c r="Z1" s="15"/>
    </row>
    <row r="2" ht="14.25" customHeight="1">
      <c r="A2" s="15"/>
      <c r="B2" s="15"/>
      <c r="C2" s="15"/>
      <c r="D2" s="15"/>
      <c r="E2" s="15"/>
      <c r="F2" s="170"/>
      <c r="G2" s="15"/>
      <c r="H2" s="15"/>
      <c r="I2" s="15"/>
      <c r="J2" s="35"/>
      <c r="K2" s="35"/>
      <c r="L2" s="15"/>
      <c r="M2" s="15"/>
      <c r="N2" s="15"/>
      <c r="O2" s="15"/>
      <c r="P2" s="15"/>
      <c r="Q2" s="15"/>
      <c r="R2" s="15"/>
      <c r="S2" s="15"/>
      <c r="T2" s="15"/>
      <c r="U2" s="15"/>
      <c r="V2" s="15"/>
      <c r="W2" s="15"/>
      <c r="X2" s="15"/>
      <c r="Y2" s="15"/>
      <c r="Z2" s="15"/>
    </row>
    <row r="3" ht="14.25" customHeight="1">
      <c r="A3" s="15"/>
      <c r="B3" s="15"/>
      <c r="C3" s="171" t="s">
        <v>196</v>
      </c>
      <c r="J3" s="35"/>
      <c r="K3" s="35"/>
      <c r="L3" s="15"/>
      <c r="M3" s="15"/>
      <c r="N3" s="15"/>
      <c r="O3" s="15"/>
      <c r="P3" s="15"/>
      <c r="Q3" s="15"/>
      <c r="R3" s="15"/>
      <c r="S3" s="15"/>
      <c r="T3" s="15"/>
      <c r="U3" s="15"/>
      <c r="V3" s="15"/>
      <c r="W3" s="15"/>
      <c r="X3" s="15"/>
      <c r="Y3" s="15"/>
      <c r="Z3" s="15"/>
    </row>
    <row r="4" ht="14.25" customHeight="1">
      <c r="A4" s="15"/>
      <c r="B4" s="15"/>
      <c r="C4" s="172" t="str">
        <f>+'1.Informe&amp;Reporte_Actividades'!C3</f>
        <v>PROGRAMA PACE - UPA2477</v>
      </c>
      <c r="J4" s="173"/>
      <c r="K4" s="173"/>
      <c r="L4" s="15"/>
      <c r="M4" s="15"/>
      <c r="N4" s="15"/>
      <c r="O4" s="15"/>
      <c r="P4" s="15"/>
      <c r="Q4" s="15"/>
      <c r="R4" s="15"/>
      <c r="S4" s="15"/>
      <c r="T4" s="15"/>
      <c r="U4" s="15"/>
      <c r="V4" s="15"/>
      <c r="W4" s="15"/>
      <c r="X4" s="15"/>
      <c r="Y4" s="15"/>
      <c r="Z4" s="15"/>
    </row>
    <row r="5" ht="14.25" customHeight="1">
      <c r="A5" s="15"/>
      <c r="B5" s="15"/>
      <c r="C5" s="174" t="str">
        <f>+'1.Informe&amp;Reporte_Actividades'!C4</f>
        <v>Universidad de Playa Ancha</v>
      </c>
      <c r="J5" s="175"/>
      <c r="K5" s="175"/>
      <c r="L5" s="15"/>
      <c r="M5" s="15"/>
      <c r="N5" s="15"/>
      <c r="O5" s="15"/>
      <c r="P5" s="15"/>
      <c r="Q5" s="15"/>
      <c r="R5" s="15"/>
      <c r="S5" s="15"/>
      <c r="T5" s="15"/>
      <c r="U5" s="15"/>
      <c r="V5" s="15"/>
      <c r="W5" s="15"/>
      <c r="X5" s="15"/>
      <c r="Y5" s="15"/>
      <c r="Z5" s="15"/>
    </row>
    <row r="6" ht="14.25" customHeight="1">
      <c r="A6" s="15"/>
      <c r="B6" s="15"/>
      <c r="C6" s="172" t="s">
        <v>235</v>
      </c>
      <c r="J6" s="15"/>
      <c r="K6" s="15"/>
      <c r="L6" s="15"/>
      <c r="M6" s="174"/>
      <c r="P6" s="15"/>
      <c r="Q6" s="15"/>
      <c r="R6" s="15"/>
      <c r="S6" s="15"/>
      <c r="T6" s="15"/>
      <c r="U6" s="15"/>
      <c r="V6" s="15"/>
      <c r="W6" s="15"/>
      <c r="X6" s="15"/>
      <c r="Y6" s="15"/>
      <c r="Z6" s="15"/>
    </row>
    <row r="7" ht="14.25" customHeight="1">
      <c r="A7" s="15"/>
      <c r="B7" s="15"/>
      <c r="C7" s="15"/>
      <c r="D7" s="15"/>
      <c r="E7" s="15"/>
      <c r="F7" s="170"/>
      <c r="G7" s="15"/>
      <c r="H7" s="15"/>
      <c r="I7" s="15"/>
      <c r="J7" s="15"/>
      <c r="K7" s="15"/>
      <c r="L7" s="15"/>
      <c r="M7" s="15"/>
      <c r="N7" s="15"/>
      <c r="O7" s="15"/>
      <c r="P7" s="15"/>
      <c r="Q7" s="15"/>
      <c r="R7" s="15"/>
      <c r="S7" s="15"/>
      <c r="T7" s="15"/>
      <c r="U7" s="15"/>
      <c r="V7" s="15"/>
      <c r="W7" s="15"/>
      <c r="X7" s="15"/>
      <c r="Y7" s="15"/>
      <c r="Z7" s="15"/>
    </row>
    <row r="8" ht="6.0" customHeight="1">
      <c r="A8" s="15"/>
      <c r="B8" s="15"/>
      <c r="C8" s="15"/>
      <c r="D8" s="15"/>
      <c r="E8" s="15"/>
      <c r="F8" s="170"/>
      <c r="G8" s="15"/>
      <c r="H8" s="15"/>
      <c r="I8" s="15"/>
      <c r="J8" s="15"/>
      <c r="K8" s="15"/>
      <c r="L8" s="15"/>
      <c r="M8" s="15"/>
      <c r="N8" s="15"/>
      <c r="O8" s="15"/>
      <c r="P8" s="15"/>
      <c r="Q8" s="15"/>
      <c r="R8" s="15"/>
      <c r="S8" s="15"/>
      <c r="T8" s="15"/>
      <c r="U8" s="15"/>
      <c r="V8" s="15"/>
      <c r="W8" s="15"/>
      <c r="X8" s="15"/>
      <c r="Y8" s="15"/>
      <c r="Z8" s="15"/>
    </row>
    <row r="9" ht="14.25" customHeight="1">
      <c r="A9" s="15"/>
      <c r="B9" s="176" t="s">
        <v>198</v>
      </c>
      <c r="C9" s="108"/>
      <c r="D9" s="108"/>
      <c r="E9" s="108"/>
      <c r="F9" s="109"/>
      <c r="G9" s="15"/>
      <c r="H9" s="176" t="s">
        <v>199</v>
      </c>
      <c r="I9" s="109"/>
      <c r="J9" s="35"/>
      <c r="K9" s="15"/>
      <c r="L9" s="15"/>
      <c r="M9" s="15"/>
      <c r="N9" s="15"/>
      <c r="O9" s="15"/>
      <c r="P9" s="15"/>
      <c r="Q9" s="15"/>
      <c r="R9" s="15"/>
      <c r="S9" s="15"/>
      <c r="T9" s="15"/>
      <c r="U9" s="15"/>
      <c r="V9" s="15"/>
      <c r="W9" s="15"/>
      <c r="X9" s="15"/>
      <c r="Y9" s="15"/>
      <c r="Z9" s="15"/>
    </row>
    <row r="10" ht="3.0" customHeight="1">
      <c r="A10" s="15"/>
      <c r="B10" s="15"/>
      <c r="C10" s="15"/>
      <c r="D10" s="15"/>
      <c r="E10" s="15"/>
      <c r="F10" s="170"/>
      <c r="G10" s="15"/>
      <c r="H10" s="169"/>
      <c r="I10" s="177"/>
      <c r="J10" s="15"/>
      <c r="K10" s="15"/>
      <c r="L10" s="15"/>
      <c r="M10" s="15"/>
      <c r="N10" s="15"/>
      <c r="O10" s="15"/>
      <c r="P10" s="15"/>
      <c r="Q10" s="15"/>
      <c r="R10" s="15"/>
      <c r="S10" s="15"/>
      <c r="T10" s="15"/>
      <c r="U10" s="15"/>
      <c r="V10" s="15"/>
      <c r="W10" s="15"/>
      <c r="X10" s="15"/>
      <c r="Y10" s="15"/>
      <c r="Z10" s="15"/>
    </row>
    <row r="11" ht="13.5" customHeight="1">
      <c r="A11" s="178"/>
      <c r="B11" s="179"/>
      <c r="C11" s="180" t="s">
        <v>200</v>
      </c>
      <c r="D11" s="180" t="s">
        <v>201</v>
      </c>
      <c r="E11" s="180" t="s">
        <v>202</v>
      </c>
      <c r="F11" s="181" t="s">
        <v>203</v>
      </c>
      <c r="G11" s="178"/>
      <c r="H11" s="182" t="s">
        <v>204</v>
      </c>
      <c r="I11" s="183">
        <f>Configuraciones!CD11</f>
        <v>0</v>
      </c>
      <c r="J11" s="178"/>
      <c r="K11" s="178"/>
      <c r="L11" s="178"/>
      <c r="M11" s="178"/>
      <c r="N11" s="178"/>
      <c r="O11" s="178"/>
      <c r="P11" s="178"/>
      <c r="Q11" s="178"/>
      <c r="R11" s="178"/>
      <c r="S11" s="178"/>
      <c r="T11" s="178"/>
      <c r="U11" s="178"/>
      <c r="V11" s="178"/>
      <c r="W11" s="178"/>
      <c r="X11" s="178"/>
      <c r="Y11" s="178"/>
      <c r="Z11" s="178"/>
    </row>
    <row r="12" ht="13.5" customHeight="1">
      <c r="A12" s="184"/>
      <c r="B12" s="185" t="str">
        <f>Configuraciones!AR9</f>
        <v>GO</v>
      </c>
      <c r="C12" s="186">
        <f>Configuraciones!AW9</f>
        <v>8</v>
      </c>
      <c r="D12" s="186">
        <f>Configuraciones!AX9</f>
        <v>0</v>
      </c>
      <c r="E12" s="186">
        <f>Configuraciones!AY9</f>
        <v>8</v>
      </c>
      <c r="F12" s="187">
        <f>Configuraciones!AZ9</f>
        <v>0</v>
      </c>
      <c r="G12" s="184"/>
      <c r="H12" s="188" t="s">
        <v>205</v>
      </c>
      <c r="I12" s="189">
        <f>Configuraciones!CD12</f>
        <v>0</v>
      </c>
      <c r="J12" s="184"/>
      <c r="K12" s="184"/>
      <c r="L12" s="184"/>
      <c r="M12" s="184"/>
      <c r="N12" s="184"/>
      <c r="O12" s="184"/>
      <c r="P12" s="184"/>
      <c r="Q12" s="184"/>
      <c r="R12" s="184"/>
      <c r="S12" s="184"/>
      <c r="T12" s="184"/>
      <c r="U12" s="184"/>
      <c r="V12" s="184"/>
      <c r="W12" s="184"/>
      <c r="X12" s="184"/>
      <c r="Y12" s="184"/>
      <c r="Z12" s="184"/>
    </row>
    <row r="13" ht="13.5" customHeight="1">
      <c r="A13" s="184"/>
      <c r="B13" s="185" t="str">
        <f>Configuraciones!AR10</f>
        <v>PEM</v>
      </c>
      <c r="C13" s="186">
        <f>Configuraciones!AW10</f>
        <v>5</v>
      </c>
      <c r="D13" s="186">
        <f>Configuraciones!AX10</f>
        <v>0</v>
      </c>
      <c r="E13" s="186">
        <f>Configuraciones!AY10</f>
        <v>5</v>
      </c>
      <c r="F13" s="187">
        <f>Configuraciones!AZ10</f>
        <v>0</v>
      </c>
      <c r="G13" s="184"/>
      <c r="H13" s="188" t="s">
        <v>206</v>
      </c>
      <c r="I13" s="189">
        <f>Configuraciones!CD13</f>
        <v>0</v>
      </c>
      <c r="J13" s="184"/>
      <c r="K13" s="184"/>
      <c r="L13" s="174"/>
      <c r="P13" s="184"/>
      <c r="Q13" s="184"/>
      <c r="R13" s="184"/>
      <c r="S13" s="184"/>
      <c r="T13" s="184"/>
      <c r="U13" s="184"/>
      <c r="V13" s="184"/>
      <c r="W13" s="184"/>
      <c r="X13" s="184"/>
      <c r="Y13" s="184"/>
      <c r="Z13" s="184"/>
    </row>
    <row r="14" ht="13.5" customHeight="1">
      <c r="A14" s="184"/>
      <c r="B14" s="185" t="str">
        <f>Configuraciones!AR11</f>
        <v>AES</v>
      </c>
      <c r="C14" s="186">
        <f>Configuraciones!AW11</f>
        <v>3</v>
      </c>
      <c r="D14" s="186">
        <f>Configuraciones!AX11</f>
        <v>0</v>
      </c>
      <c r="E14" s="186">
        <f>Configuraciones!AY11</f>
        <v>3</v>
      </c>
      <c r="F14" s="187">
        <f>Configuraciones!AZ11</f>
        <v>0</v>
      </c>
      <c r="G14" s="184"/>
      <c r="H14" s="188" t="s">
        <v>207</v>
      </c>
      <c r="I14" s="189">
        <f>Configuraciones!CD14</f>
        <v>0</v>
      </c>
      <c r="J14" s="184"/>
      <c r="K14" s="184"/>
      <c r="L14" s="174"/>
      <c r="P14" s="184"/>
      <c r="Q14" s="184"/>
      <c r="R14" s="184"/>
      <c r="S14" s="184"/>
      <c r="T14" s="184"/>
      <c r="U14" s="184"/>
      <c r="V14" s="184"/>
      <c r="W14" s="184"/>
      <c r="X14" s="184"/>
      <c r="Y14" s="184"/>
      <c r="Z14" s="184"/>
    </row>
    <row r="15" ht="13.5" customHeight="1">
      <c r="A15" s="184"/>
      <c r="B15" s="190" t="str">
        <f>Configuraciones!AR12</f>
        <v>TOTAL</v>
      </c>
      <c r="C15" s="191">
        <f>Configuraciones!AW12</f>
        <v>16</v>
      </c>
      <c r="D15" s="191">
        <f>Configuraciones!AX12</f>
        <v>0</v>
      </c>
      <c r="E15" s="191">
        <f>Configuraciones!AY12</f>
        <v>16</v>
      </c>
      <c r="F15" s="192">
        <f>Configuraciones!AZ12</f>
        <v>0</v>
      </c>
      <c r="G15" s="184"/>
      <c r="H15" s="193" t="s">
        <v>208</v>
      </c>
      <c r="I15" s="189">
        <f>Configuraciones!CD15</f>
        <v>0</v>
      </c>
      <c r="J15" s="184"/>
      <c r="K15" s="184"/>
      <c r="L15" s="174"/>
      <c r="P15" s="184"/>
      <c r="Q15" s="184"/>
      <c r="R15" s="184"/>
      <c r="S15" s="184"/>
      <c r="T15" s="184"/>
      <c r="U15" s="184"/>
      <c r="V15" s="184"/>
      <c r="W15" s="184"/>
      <c r="X15" s="184"/>
      <c r="Y15" s="184"/>
      <c r="Z15" s="184"/>
    </row>
    <row r="16" ht="12.0" customHeight="1">
      <c r="A16" s="15"/>
      <c r="B16" s="15"/>
      <c r="C16" s="15"/>
      <c r="D16" s="15"/>
      <c r="E16" s="15"/>
      <c r="F16" s="170"/>
      <c r="G16" s="15"/>
      <c r="H16" s="194" t="s">
        <v>209</v>
      </c>
      <c r="I16" s="195">
        <f>Configuraciones!CD17</f>
        <v>0</v>
      </c>
      <c r="J16" s="15"/>
      <c r="K16" s="15"/>
      <c r="L16" s="174"/>
      <c r="P16" s="15"/>
      <c r="Q16" s="15"/>
      <c r="R16" s="15"/>
      <c r="S16" s="15"/>
      <c r="T16" s="15"/>
      <c r="U16" s="15"/>
      <c r="V16" s="15"/>
      <c r="W16" s="15"/>
      <c r="X16" s="15"/>
      <c r="Y16" s="15"/>
      <c r="Z16" s="15"/>
    </row>
    <row r="17" ht="12.0" customHeight="1">
      <c r="A17" s="15"/>
      <c r="B17" s="15"/>
      <c r="C17" s="15"/>
      <c r="D17" s="15"/>
      <c r="E17" s="15"/>
      <c r="F17" s="170"/>
      <c r="G17" s="15"/>
      <c r="H17" s="49"/>
      <c r="I17" s="51"/>
      <c r="J17" s="15"/>
      <c r="K17" s="15"/>
      <c r="L17" s="15"/>
      <c r="M17" s="15"/>
      <c r="N17" s="15"/>
      <c r="O17" s="15"/>
      <c r="P17" s="15"/>
      <c r="Q17" s="15"/>
      <c r="R17" s="15"/>
      <c r="S17" s="15"/>
      <c r="T17" s="15"/>
      <c r="U17" s="15"/>
      <c r="V17" s="15"/>
      <c r="W17" s="15"/>
      <c r="X17" s="15"/>
      <c r="Y17" s="15"/>
      <c r="Z17" s="15"/>
    </row>
    <row r="18" ht="12.0" customHeight="1">
      <c r="A18" s="15"/>
      <c r="B18" s="15"/>
      <c r="C18" s="15"/>
      <c r="D18" s="15"/>
      <c r="E18" s="15"/>
      <c r="F18" s="170"/>
      <c r="G18" s="15"/>
      <c r="H18" s="15"/>
      <c r="I18" s="15"/>
      <c r="J18" s="15"/>
      <c r="K18" s="15"/>
      <c r="L18" s="15"/>
      <c r="M18" s="15"/>
      <c r="N18" s="15"/>
      <c r="O18" s="15"/>
      <c r="P18" s="15"/>
      <c r="Q18" s="15"/>
      <c r="R18" s="15"/>
      <c r="S18" s="15"/>
      <c r="T18" s="15"/>
      <c r="U18" s="15"/>
      <c r="V18" s="15"/>
      <c r="W18" s="15"/>
      <c r="X18" s="15"/>
      <c r="Y18" s="15"/>
      <c r="Z18" s="15"/>
    </row>
    <row r="19" ht="15.0" customHeight="1">
      <c r="A19" s="15"/>
      <c r="B19" s="15"/>
      <c r="C19" s="15"/>
      <c r="D19" s="15"/>
      <c r="E19" s="15"/>
      <c r="F19" s="170"/>
      <c r="G19" s="15"/>
      <c r="H19" s="196" t="s">
        <v>210</v>
      </c>
      <c r="I19" s="109"/>
      <c r="J19" s="15"/>
      <c r="K19" s="15"/>
      <c r="L19" s="15"/>
      <c r="M19" s="15"/>
      <c r="N19" s="15"/>
      <c r="O19" s="15"/>
      <c r="P19" s="15"/>
      <c r="Q19" s="15"/>
      <c r="R19" s="15"/>
      <c r="S19" s="15"/>
      <c r="T19" s="15"/>
      <c r="U19" s="15"/>
      <c r="V19" s="15"/>
      <c r="W19" s="15"/>
      <c r="X19" s="15"/>
      <c r="Y19" s="15"/>
      <c r="Z19" s="15"/>
    </row>
    <row r="20" ht="5.25" customHeight="1">
      <c r="A20" s="15"/>
      <c r="B20" s="15"/>
      <c r="C20" s="15"/>
      <c r="D20" s="15"/>
      <c r="E20" s="15"/>
      <c r="F20" s="170"/>
      <c r="G20" s="15"/>
      <c r="H20" s="172"/>
      <c r="I20" s="172"/>
      <c r="J20" s="15"/>
      <c r="K20" s="15"/>
      <c r="L20" s="15"/>
      <c r="M20" s="15"/>
      <c r="N20" s="15"/>
      <c r="O20" s="15"/>
      <c r="P20" s="15"/>
      <c r="Q20" s="15"/>
      <c r="R20" s="15"/>
      <c r="S20" s="15"/>
      <c r="T20" s="15"/>
      <c r="U20" s="15"/>
      <c r="V20" s="15"/>
      <c r="W20" s="15"/>
      <c r="X20" s="15"/>
      <c r="Y20" s="15"/>
      <c r="Z20" s="15"/>
    </row>
    <row r="21" ht="14.25" customHeight="1">
      <c r="A21" s="15"/>
      <c r="B21" s="15"/>
      <c r="C21" s="15"/>
      <c r="D21" s="15"/>
      <c r="E21" s="15"/>
      <c r="F21" s="170"/>
      <c r="G21" s="15"/>
      <c r="H21" s="197" t="s">
        <v>211</v>
      </c>
      <c r="I21" s="198"/>
      <c r="J21" s="15"/>
      <c r="K21" s="15"/>
      <c r="L21" s="15"/>
      <c r="M21" s="15"/>
      <c r="N21" s="15"/>
      <c r="O21" s="15"/>
      <c r="P21" s="15"/>
      <c r="Q21" s="15"/>
      <c r="R21" s="15"/>
      <c r="S21" s="15"/>
      <c r="T21" s="15"/>
      <c r="U21" s="15"/>
      <c r="V21" s="15"/>
      <c r="W21" s="15"/>
      <c r="X21" s="15"/>
      <c r="Y21" s="15"/>
      <c r="Z21" s="15"/>
    </row>
    <row r="22" ht="13.5" customHeight="1">
      <c r="A22" s="15"/>
      <c r="B22" s="15"/>
      <c r="C22" s="15"/>
      <c r="D22" s="15"/>
      <c r="E22" s="15"/>
      <c r="F22" s="170"/>
      <c r="G22" s="15"/>
      <c r="H22" s="199" t="s">
        <v>236</v>
      </c>
      <c r="I22" s="200"/>
      <c r="J22" s="15"/>
      <c r="K22" s="15"/>
      <c r="L22" s="15"/>
      <c r="M22" s="15"/>
      <c r="N22" s="15"/>
      <c r="O22" s="15"/>
      <c r="P22" s="15"/>
      <c r="Q22" s="15"/>
      <c r="R22" s="15"/>
      <c r="S22" s="15"/>
      <c r="T22" s="15"/>
      <c r="U22" s="15"/>
      <c r="V22" s="15"/>
      <c r="W22" s="15"/>
      <c r="X22" s="15"/>
      <c r="Y22" s="15"/>
      <c r="Z22" s="15"/>
    </row>
    <row r="23" ht="13.5" customHeight="1">
      <c r="A23" s="15"/>
      <c r="B23" s="15"/>
      <c r="C23" s="15"/>
      <c r="D23" s="15"/>
      <c r="E23" s="15"/>
      <c r="F23" s="170"/>
      <c r="G23" s="15"/>
      <c r="H23" s="201" t="s">
        <v>237</v>
      </c>
      <c r="I23" s="202">
        <f>+I21-I22</f>
        <v>0</v>
      </c>
      <c r="J23" s="15"/>
      <c r="K23" s="15"/>
      <c r="L23" s="15"/>
      <c r="M23" s="15"/>
      <c r="N23" s="15"/>
      <c r="O23" s="15"/>
      <c r="P23" s="15"/>
      <c r="Q23" s="15"/>
      <c r="R23" s="15"/>
      <c r="S23" s="15"/>
      <c r="T23" s="15"/>
      <c r="U23" s="15"/>
      <c r="V23" s="15"/>
      <c r="W23" s="15"/>
      <c r="X23" s="15"/>
      <c r="Y23" s="15"/>
      <c r="Z23" s="15"/>
    </row>
    <row r="24" ht="13.5" customHeight="1">
      <c r="A24" s="15"/>
      <c r="B24" s="15"/>
      <c r="C24" s="15"/>
      <c r="D24" s="15"/>
      <c r="E24" s="15"/>
      <c r="F24" s="170"/>
      <c r="G24" s="15"/>
      <c r="H24" s="203" t="s">
        <v>238</v>
      </c>
      <c r="I24" s="204">
        <f>IFERROR(I22/I21,0)</f>
        <v>0</v>
      </c>
      <c r="J24" s="15"/>
      <c r="K24" s="15"/>
      <c r="L24" s="15"/>
      <c r="M24" s="15"/>
      <c r="N24" s="15"/>
      <c r="O24" s="15"/>
      <c r="P24" s="15"/>
      <c r="Q24" s="15"/>
      <c r="R24" s="15"/>
      <c r="S24" s="15"/>
      <c r="T24" s="15"/>
      <c r="U24" s="15"/>
      <c r="V24" s="15"/>
      <c r="W24" s="15"/>
      <c r="X24" s="15"/>
      <c r="Y24" s="15"/>
      <c r="Z24" s="15"/>
    </row>
    <row r="25" ht="15.0" customHeight="1">
      <c r="A25" s="15"/>
      <c r="B25" s="15"/>
      <c r="C25" s="15"/>
      <c r="D25" s="15"/>
      <c r="E25" s="15"/>
      <c r="F25" s="170"/>
      <c r="G25" s="15"/>
      <c r="H25" s="15"/>
      <c r="I25" s="15"/>
      <c r="J25" s="15"/>
      <c r="K25" s="15"/>
      <c r="L25" s="15"/>
      <c r="M25" s="15"/>
      <c r="N25" s="15"/>
      <c r="O25" s="15"/>
      <c r="P25" s="15"/>
      <c r="Q25" s="15"/>
      <c r="R25" s="15"/>
      <c r="S25" s="15"/>
      <c r="T25" s="15"/>
      <c r="U25" s="15"/>
      <c r="V25" s="15"/>
      <c r="W25" s="15"/>
      <c r="X25" s="15"/>
      <c r="Y25" s="15"/>
      <c r="Z25" s="15"/>
    </row>
    <row r="26" ht="12.75" customHeight="1">
      <c r="A26" s="15"/>
      <c r="B26" s="15"/>
      <c r="C26" s="15"/>
      <c r="D26" s="15"/>
      <c r="E26" s="15"/>
      <c r="F26" s="170"/>
      <c r="G26" s="15"/>
      <c r="H26" s="15"/>
      <c r="I26" s="15"/>
      <c r="J26" s="15"/>
      <c r="K26" s="15"/>
      <c r="L26" s="15"/>
      <c r="M26" s="15"/>
      <c r="N26" s="15"/>
      <c r="O26" s="15"/>
      <c r="P26" s="15"/>
      <c r="Q26" s="15"/>
      <c r="R26" s="15"/>
      <c r="S26" s="15"/>
      <c r="T26" s="15"/>
      <c r="U26" s="15"/>
      <c r="V26" s="15"/>
      <c r="W26" s="15"/>
      <c r="X26" s="15"/>
      <c r="Y26" s="15"/>
      <c r="Z26" s="15"/>
    </row>
    <row r="27" ht="4.5" customHeight="1">
      <c r="A27" s="15"/>
      <c r="B27" s="15"/>
      <c r="C27" s="15"/>
      <c r="D27" s="15"/>
      <c r="E27" s="15"/>
      <c r="F27" s="170"/>
      <c r="G27" s="15"/>
      <c r="H27" s="15"/>
      <c r="I27" s="15"/>
      <c r="J27" s="15"/>
      <c r="K27" s="15"/>
      <c r="L27" s="15"/>
      <c r="M27" s="15"/>
      <c r="N27" s="15"/>
      <c r="O27" s="15"/>
      <c r="P27" s="15"/>
      <c r="Q27" s="15"/>
      <c r="R27" s="15"/>
      <c r="S27" s="15"/>
      <c r="T27" s="15"/>
      <c r="U27" s="15"/>
      <c r="V27" s="15"/>
      <c r="W27" s="15"/>
      <c r="X27" s="15"/>
      <c r="Y27" s="15"/>
      <c r="Z27" s="15"/>
    </row>
    <row r="28" ht="14.25" customHeight="1">
      <c r="A28" s="15"/>
      <c r="B28" s="118" t="s">
        <v>215</v>
      </c>
      <c r="C28" s="108"/>
      <c r="D28" s="108"/>
      <c r="E28" s="108"/>
      <c r="F28" s="108"/>
      <c r="G28" s="108"/>
      <c r="H28" s="108"/>
      <c r="I28" s="109"/>
      <c r="J28" s="15"/>
      <c r="K28" s="15"/>
      <c r="L28" s="15"/>
      <c r="M28" s="15"/>
      <c r="N28" s="15"/>
      <c r="O28" s="15"/>
      <c r="P28" s="15"/>
      <c r="Q28" s="15"/>
      <c r="R28" s="15"/>
      <c r="S28" s="15"/>
      <c r="T28" s="15"/>
      <c r="U28" s="15"/>
      <c r="V28" s="15"/>
      <c r="W28" s="15"/>
      <c r="X28" s="15"/>
      <c r="Y28" s="15"/>
      <c r="Z28" s="15"/>
    </row>
    <row r="29" ht="4.5" customHeight="1">
      <c r="A29" s="15"/>
      <c r="B29" s="30"/>
      <c r="C29" s="205"/>
      <c r="D29" s="205"/>
      <c r="E29" s="205"/>
      <c r="F29" s="205"/>
      <c r="G29" s="205"/>
      <c r="H29" s="206"/>
      <c r="I29" s="207"/>
      <c r="J29" s="15"/>
      <c r="K29" s="15"/>
      <c r="L29" s="15"/>
      <c r="M29" s="15"/>
      <c r="N29" s="15"/>
      <c r="O29" s="15"/>
      <c r="P29" s="15"/>
      <c r="Q29" s="15"/>
      <c r="R29" s="15"/>
      <c r="S29" s="15"/>
      <c r="T29" s="15"/>
      <c r="U29" s="15"/>
      <c r="V29" s="15"/>
      <c r="W29" s="15"/>
      <c r="X29" s="15"/>
      <c r="Y29" s="15"/>
      <c r="Z29" s="15"/>
    </row>
    <row r="30" ht="15.0" customHeight="1">
      <c r="A30" s="15"/>
      <c r="B30" s="208" t="s">
        <v>216</v>
      </c>
      <c r="C30" s="209" t="s">
        <v>217</v>
      </c>
      <c r="D30" s="210" t="s">
        <v>218</v>
      </c>
      <c r="E30" s="211" t="s">
        <v>219</v>
      </c>
      <c r="F30" s="18"/>
      <c r="G30" s="19"/>
      <c r="H30" s="176" t="s">
        <v>220</v>
      </c>
      <c r="I30" s="109"/>
      <c r="J30" s="15"/>
      <c r="K30" s="15"/>
      <c r="L30" s="15"/>
      <c r="M30" s="15"/>
      <c r="N30" s="15"/>
      <c r="O30" s="15"/>
      <c r="P30" s="15"/>
      <c r="Q30" s="15"/>
      <c r="R30" s="15"/>
      <c r="S30" s="15"/>
      <c r="T30" s="15"/>
      <c r="U30" s="15"/>
      <c r="V30" s="15"/>
      <c r="W30" s="15"/>
      <c r="X30" s="15"/>
      <c r="Y30" s="15"/>
      <c r="Z30" s="15"/>
    </row>
    <row r="31" ht="14.25" customHeight="1">
      <c r="A31" s="15"/>
      <c r="B31" s="212" t="s">
        <v>221</v>
      </c>
      <c r="C31" s="213">
        <f>+F15</f>
        <v>0</v>
      </c>
      <c r="D31" s="214">
        <v>0.5</v>
      </c>
      <c r="E31" s="33"/>
      <c r="F31" s="33"/>
      <c r="G31" s="34"/>
      <c r="H31" s="215" t="s">
        <v>222</v>
      </c>
      <c r="I31" s="216"/>
      <c r="J31" s="15"/>
      <c r="K31" s="15"/>
      <c r="L31" s="15"/>
      <c r="M31" s="15"/>
      <c r="N31" s="15"/>
      <c r="O31" s="15"/>
      <c r="P31" s="15"/>
      <c r="Q31" s="15"/>
      <c r="R31" s="15"/>
      <c r="S31" s="15"/>
      <c r="T31" s="15"/>
      <c r="U31" s="15"/>
      <c r="V31" s="15"/>
      <c r="W31" s="15"/>
      <c r="X31" s="15"/>
      <c r="Y31" s="15"/>
      <c r="Z31" s="15"/>
    </row>
    <row r="32" ht="14.25" customHeight="1">
      <c r="A32" s="15"/>
      <c r="B32" s="217" t="s">
        <v>224</v>
      </c>
      <c r="C32" s="218">
        <f>+I16</f>
        <v>0</v>
      </c>
      <c r="D32" s="187">
        <v>0.15</v>
      </c>
      <c r="E32" s="219">
        <f>IFERROR((C31*D31)+(C32*D32)+IFERROR(C33*D33,0)+(C34*D34),"")</f>
        <v>0</v>
      </c>
      <c r="G32" s="25"/>
      <c r="H32" s="185" t="s">
        <v>225</v>
      </c>
      <c r="I32" s="220"/>
      <c r="J32" s="15"/>
      <c r="K32" s="15"/>
      <c r="L32" s="15"/>
      <c r="M32" s="15"/>
      <c r="N32" s="15"/>
      <c r="O32" s="15"/>
      <c r="P32" s="15"/>
      <c r="Q32" s="15"/>
      <c r="R32" s="15"/>
      <c r="S32" s="15"/>
      <c r="T32" s="15"/>
      <c r="U32" s="15"/>
      <c r="V32" s="15"/>
      <c r="W32" s="15"/>
      <c r="X32" s="15"/>
      <c r="Y32" s="15"/>
      <c r="Z32" s="15"/>
    </row>
    <row r="33" ht="14.25" customHeight="1">
      <c r="A33" s="15"/>
      <c r="B33" s="217" t="s">
        <v>227</v>
      </c>
      <c r="C33" s="218">
        <f>+I24</f>
        <v>0</v>
      </c>
      <c r="D33" s="187">
        <v>0.2</v>
      </c>
      <c r="E33" s="33"/>
      <c r="F33" s="33"/>
      <c r="G33" s="34"/>
      <c r="H33" s="221" t="s">
        <v>228</v>
      </c>
      <c r="I33" s="222"/>
      <c r="J33" s="15"/>
      <c r="K33" s="15"/>
      <c r="L33" s="15"/>
      <c r="M33" s="15"/>
      <c r="N33" s="15"/>
      <c r="O33" s="15"/>
      <c r="P33" s="15"/>
      <c r="Q33" s="15"/>
      <c r="R33" s="15"/>
      <c r="S33" s="15"/>
      <c r="T33" s="15"/>
      <c r="U33" s="15"/>
      <c r="V33" s="15"/>
      <c r="W33" s="15"/>
      <c r="X33" s="15"/>
      <c r="Y33" s="15"/>
      <c r="Z33" s="15"/>
    </row>
    <row r="34" ht="14.25" customHeight="1">
      <c r="A34" s="15"/>
      <c r="B34" s="223" t="s">
        <v>229</v>
      </c>
      <c r="C34" s="224">
        <f>+Configuraciones!BW33</f>
        <v>0</v>
      </c>
      <c r="D34" s="225">
        <v>0.15</v>
      </c>
      <c r="E34" s="15"/>
      <c r="F34" s="170"/>
      <c r="G34" s="15"/>
      <c r="H34" s="15"/>
      <c r="I34" s="15"/>
      <c r="J34" s="15"/>
      <c r="K34" s="15"/>
      <c r="L34" s="15"/>
      <c r="M34" s="15"/>
      <c r="N34" s="15"/>
      <c r="O34" s="15"/>
      <c r="P34" s="15"/>
      <c r="Q34" s="15"/>
      <c r="R34" s="15"/>
      <c r="S34" s="15"/>
      <c r="T34" s="15"/>
      <c r="U34" s="15"/>
      <c r="V34" s="15"/>
      <c r="W34" s="15"/>
      <c r="X34" s="15"/>
      <c r="Y34" s="15"/>
      <c r="Z34" s="15"/>
    </row>
    <row r="35" ht="7.5" customHeight="1">
      <c r="A35" s="15"/>
      <c r="B35" s="15"/>
      <c r="C35" s="15"/>
      <c r="D35" s="15"/>
      <c r="E35" s="15"/>
      <c r="F35" s="170"/>
      <c r="G35" s="15"/>
      <c r="H35" s="15"/>
      <c r="I35" s="15"/>
      <c r="J35" s="15"/>
      <c r="K35" s="15"/>
      <c r="L35" s="15"/>
      <c r="M35" s="15"/>
      <c r="N35" s="15"/>
      <c r="O35" s="15"/>
      <c r="P35" s="15"/>
      <c r="Q35" s="15"/>
      <c r="R35" s="15"/>
      <c r="S35" s="15"/>
      <c r="T35" s="15"/>
      <c r="U35" s="15"/>
      <c r="V35" s="15"/>
      <c r="W35" s="15"/>
      <c r="X35" s="15"/>
      <c r="Y35" s="15"/>
      <c r="Z35" s="15"/>
    </row>
    <row r="36" ht="14.25" customHeight="1">
      <c r="A36" s="15"/>
      <c r="B36" s="226" t="s">
        <v>230</v>
      </c>
      <c r="C36" s="19"/>
      <c r="D36" s="227" t="str">
        <f>IF(OR(E32=0,E32=""),"",IFERROR(IF(E32&lt;0.4,"INSATISFACTORIO",IF(AND(E32&gt;=0.4,E32&lt;0.6),"ALERTA DE INSATISFACTORIO",IF(AND(E32&gt;=0.6,E32&lt;0.8),"SATISFACTORIO CON OBSERVACIONES","SATISFACTORIO"))),""))</f>
        <v/>
      </c>
      <c r="E36" s="19"/>
      <c r="F36" s="228" t="s">
        <v>231</v>
      </c>
      <c r="G36" s="108"/>
      <c r="H36" s="108"/>
      <c r="I36" s="109"/>
      <c r="J36" s="15"/>
      <c r="K36" s="15"/>
      <c r="L36" s="15"/>
      <c r="M36" s="15"/>
      <c r="N36" s="15"/>
      <c r="O36" s="15"/>
      <c r="P36" s="15"/>
      <c r="Q36" s="15"/>
      <c r="R36" s="15"/>
      <c r="S36" s="15"/>
      <c r="T36" s="15"/>
      <c r="U36" s="15"/>
      <c r="V36" s="15"/>
      <c r="W36" s="15"/>
      <c r="X36" s="15"/>
      <c r="Y36" s="15"/>
      <c r="Z36" s="15"/>
    </row>
    <row r="37" ht="23.25" customHeight="1">
      <c r="A37" s="15"/>
      <c r="B37" s="32"/>
      <c r="C37" s="34"/>
      <c r="D37" s="32"/>
      <c r="E37" s="34"/>
      <c r="F37" s="229" t="str">
        <f>IFERROR(VLOOKUP(D36,Configuraciones!BO37:BQ41,2,FALSE),"")</f>
        <v/>
      </c>
      <c r="G37" s="108"/>
      <c r="H37" s="108"/>
      <c r="I37" s="109"/>
      <c r="J37" s="15"/>
      <c r="K37" s="15"/>
      <c r="L37" s="15"/>
      <c r="M37" s="15"/>
      <c r="N37" s="15"/>
      <c r="O37" s="15"/>
      <c r="P37" s="15"/>
      <c r="Q37" s="15"/>
      <c r="R37" s="15"/>
      <c r="S37" s="15"/>
      <c r="T37" s="15"/>
      <c r="U37" s="15"/>
      <c r="V37" s="15"/>
      <c r="W37" s="15"/>
      <c r="X37" s="15"/>
      <c r="Y37" s="15"/>
      <c r="Z37" s="15"/>
    </row>
    <row r="38" ht="14.25" customHeight="1">
      <c r="A38" s="15"/>
      <c r="B38" s="230" t="s">
        <v>232</v>
      </c>
      <c r="C38" s="108"/>
      <c r="D38" s="108"/>
      <c r="E38" s="108"/>
      <c r="F38" s="108"/>
      <c r="G38" s="108"/>
      <c r="H38" s="108"/>
      <c r="I38" s="109"/>
      <c r="J38" s="15"/>
      <c r="K38" s="15"/>
      <c r="L38" s="15"/>
      <c r="M38" s="15"/>
      <c r="N38" s="15"/>
      <c r="O38" s="15"/>
      <c r="P38" s="15"/>
      <c r="Q38" s="15"/>
      <c r="R38" s="15"/>
      <c r="S38" s="15"/>
      <c r="T38" s="15"/>
      <c r="U38" s="15"/>
      <c r="V38" s="15"/>
      <c r="W38" s="15"/>
      <c r="X38" s="15"/>
      <c r="Y38" s="15"/>
      <c r="Z38" s="15"/>
    </row>
    <row r="39" ht="14.25" customHeight="1">
      <c r="A39" s="15"/>
      <c r="B39" s="231"/>
      <c r="C39" s="18"/>
      <c r="D39" s="18"/>
      <c r="E39" s="18"/>
      <c r="F39" s="18"/>
      <c r="G39" s="18"/>
      <c r="H39" s="18"/>
      <c r="I39" s="19"/>
      <c r="J39" s="15"/>
      <c r="K39" s="15"/>
      <c r="L39" s="15"/>
      <c r="M39" s="15"/>
      <c r="N39" s="15"/>
      <c r="O39" s="15"/>
      <c r="P39" s="15"/>
      <c r="Q39" s="15"/>
      <c r="R39" s="15"/>
      <c r="S39" s="15"/>
      <c r="T39" s="15"/>
      <c r="U39" s="15"/>
      <c r="V39" s="15"/>
      <c r="W39" s="15"/>
      <c r="X39" s="15"/>
      <c r="Y39" s="15"/>
      <c r="Z39" s="15"/>
    </row>
    <row r="40" ht="14.25" customHeight="1">
      <c r="A40" s="15"/>
      <c r="B40" s="24"/>
      <c r="I40" s="25"/>
      <c r="J40" s="15"/>
      <c r="K40" s="15"/>
      <c r="L40" s="15"/>
      <c r="M40" s="15"/>
      <c r="N40" s="15"/>
      <c r="O40" s="15"/>
      <c r="P40" s="15"/>
      <c r="Q40" s="15"/>
      <c r="R40" s="15"/>
      <c r="S40" s="15"/>
      <c r="T40" s="15"/>
      <c r="U40" s="15"/>
      <c r="V40" s="15"/>
      <c r="W40" s="15"/>
      <c r="X40" s="15"/>
      <c r="Y40" s="15"/>
      <c r="Z40" s="15"/>
    </row>
    <row r="41" ht="14.25" customHeight="1">
      <c r="A41" s="15"/>
      <c r="B41" s="24"/>
      <c r="I41" s="25"/>
      <c r="J41" s="15"/>
      <c r="K41" s="15"/>
      <c r="L41" s="15"/>
      <c r="M41" s="15"/>
      <c r="N41" s="15"/>
      <c r="O41" s="15"/>
      <c r="P41" s="15"/>
      <c r="Q41" s="15"/>
      <c r="R41" s="15"/>
      <c r="S41" s="15"/>
      <c r="T41" s="15"/>
      <c r="U41" s="15"/>
      <c r="V41" s="15"/>
      <c r="W41" s="15"/>
      <c r="X41" s="15"/>
      <c r="Y41" s="15"/>
      <c r="Z41" s="15"/>
    </row>
    <row r="42" ht="14.25" customHeight="1">
      <c r="A42" s="15"/>
      <c r="B42" s="24"/>
      <c r="I42" s="25"/>
      <c r="J42" s="15"/>
      <c r="K42" s="15"/>
      <c r="L42" s="15"/>
      <c r="M42" s="15"/>
      <c r="N42" s="15"/>
      <c r="O42" s="15"/>
      <c r="P42" s="15"/>
      <c r="Q42" s="15"/>
      <c r="R42" s="15"/>
      <c r="S42" s="15"/>
      <c r="T42" s="15"/>
      <c r="U42" s="15"/>
      <c r="V42" s="15"/>
      <c r="W42" s="15"/>
      <c r="X42" s="15"/>
      <c r="Y42" s="15"/>
      <c r="Z42" s="15"/>
    </row>
    <row r="43" ht="14.25" customHeight="1">
      <c r="A43" s="15"/>
      <c r="B43" s="24"/>
      <c r="I43" s="25"/>
      <c r="J43" s="15"/>
      <c r="K43" s="15"/>
      <c r="L43" s="15"/>
      <c r="M43" s="15"/>
      <c r="N43" s="15"/>
      <c r="O43" s="15"/>
      <c r="P43" s="15"/>
      <c r="Q43" s="15"/>
      <c r="R43" s="15"/>
      <c r="S43" s="15"/>
      <c r="T43" s="15"/>
      <c r="U43" s="15"/>
      <c r="V43" s="15"/>
      <c r="W43" s="15"/>
      <c r="X43" s="15"/>
      <c r="Y43" s="15"/>
      <c r="Z43" s="15"/>
    </row>
    <row r="44" ht="14.25" customHeight="1">
      <c r="A44" s="15"/>
      <c r="B44" s="24"/>
      <c r="I44" s="25"/>
      <c r="J44" s="15"/>
      <c r="K44" s="15"/>
      <c r="L44" s="15"/>
      <c r="M44" s="15"/>
      <c r="N44" s="15"/>
      <c r="O44" s="15"/>
      <c r="P44" s="15"/>
      <c r="Q44" s="15"/>
      <c r="R44" s="15"/>
      <c r="S44" s="15"/>
      <c r="T44" s="15"/>
      <c r="U44" s="15"/>
      <c r="V44" s="15"/>
      <c r="W44" s="15"/>
      <c r="X44" s="15"/>
      <c r="Y44" s="15"/>
      <c r="Z44" s="15"/>
    </row>
    <row r="45" ht="14.25" customHeight="1">
      <c r="A45" s="15"/>
      <c r="B45" s="24"/>
      <c r="I45" s="25"/>
      <c r="J45" s="15"/>
      <c r="K45" s="15"/>
      <c r="L45" s="15"/>
      <c r="M45" s="15"/>
      <c r="N45" s="15"/>
      <c r="O45" s="15"/>
      <c r="P45" s="15"/>
      <c r="Q45" s="15"/>
      <c r="R45" s="15"/>
      <c r="S45" s="15"/>
      <c r="T45" s="15"/>
      <c r="U45" s="15"/>
      <c r="V45" s="15"/>
      <c r="W45" s="15"/>
      <c r="X45" s="15"/>
      <c r="Y45" s="15"/>
      <c r="Z45" s="15"/>
    </row>
    <row r="46" ht="14.25" customHeight="1">
      <c r="A46" s="15"/>
      <c r="B46" s="24"/>
      <c r="I46" s="25"/>
      <c r="J46" s="15"/>
      <c r="K46" s="15"/>
      <c r="L46" s="15"/>
      <c r="M46" s="15"/>
      <c r="N46" s="15"/>
      <c r="O46" s="15"/>
      <c r="P46" s="15"/>
      <c r="Q46" s="15"/>
      <c r="R46" s="15"/>
      <c r="S46" s="15"/>
      <c r="T46" s="15"/>
      <c r="U46" s="15"/>
      <c r="V46" s="15"/>
      <c r="W46" s="15"/>
      <c r="X46" s="15"/>
      <c r="Y46" s="15"/>
      <c r="Z46" s="15"/>
    </row>
    <row r="47" ht="14.25" customHeight="1">
      <c r="A47" s="15"/>
      <c r="B47" s="32"/>
      <c r="C47" s="33"/>
      <c r="D47" s="33"/>
      <c r="E47" s="33"/>
      <c r="F47" s="33"/>
      <c r="G47" s="33"/>
      <c r="H47" s="33"/>
      <c r="I47" s="34"/>
      <c r="J47" s="15"/>
      <c r="K47" s="15"/>
      <c r="L47" s="15"/>
      <c r="M47" s="15"/>
      <c r="N47" s="15"/>
      <c r="O47" s="15"/>
      <c r="P47" s="15"/>
      <c r="Q47" s="15"/>
      <c r="R47" s="15"/>
      <c r="S47" s="15"/>
      <c r="T47" s="15"/>
      <c r="U47" s="15"/>
      <c r="V47" s="15"/>
      <c r="W47" s="15"/>
      <c r="X47" s="15"/>
      <c r="Y47" s="15"/>
      <c r="Z47" s="15"/>
    </row>
    <row r="48" ht="10.5" customHeight="1">
      <c r="A48" s="15"/>
      <c r="B48" s="15"/>
      <c r="C48" s="15"/>
      <c r="D48" s="15"/>
      <c r="E48" s="15"/>
      <c r="F48" s="170"/>
      <c r="G48" s="15"/>
      <c r="H48" s="15"/>
      <c r="I48" s="15"/>
      <c r="J48" s="15"/>
      <c r="K48" s="15"/>
      <c r="L48" s="15"/>
      <c r="M48" s="15"/>
      <c r="N48" s="15"/>
      <c r="O48" s="15"/>
      <c r="P48" s="15"/>
      <c r="Q48" s="15"/>
      <c r="R48" s="15"/>
      <c r="S48" s="15"/>
      <c r="T48" s="15"/>
      <c r="U48" s="15"/>
      <c r="V48" s="15"/>
      <c r="W48" s="15"/>
      <c r="X48" s="15"/>
      <c r="Y48" s="15"/>
      <c r="Z48" s="15"/>
    </row>
    <row r="49" ht="3.0" customHeight="1">
      <c r="A49" s="15"/>
      <c r="B49" s="15"/>
      <c r="C49" s="15"/>
      <c r="D49" s="15"/>
      <c r="E49" s="15"/>
      <c r="F49" s="170"/>
      <c r="G49" s="15"/>
      <c r="H49" s="15"/>
      <c r="I49" s="15"/>
      <c r="J49" s="15"/>
      <c r="K49" s="15"/>
      <c r="L49" s="15"/>
      <c r="M49" s="15"/>
      <c r="N49" s="15"/>
      <c r="O49" s="15"/>
      <c r="P49" s="15"/>
      <c r="Q49" s="15"/>
      <c r="R49" s="15"/>
      <c r="S49" s="15"/>
      <c r="T49" s="15"/>
      <c r="U49" s="15"/>
      <c r="V49" s="15"/>
      <c r="W49" s="15"/>
      <c r="X49" s="15"/>
      <c r="Y49" s="15"/>
      <c r="Z49" s="15"/>
    </row>
    <row r="50" ht="14.25" customHeight="1">
      <c r="A50" s="15"/>
      <c r="B50" s="232" t="s">
        <v>233</v>
      </c>
      <c r="J50" s="15"/>
      <c r="K50" s="15"/>
      <c r="L50" s="15"/>
      <c r="M50" s="15"/>
      <c r="N50" s="15"/>
      <c r="O50" s="15"/>
      <c r="P50" s="15"/>
      <c r="Q50" s="15"/>
      <c r="R50" s="15"/>
      <c r="S50" s="15"/>
      <c r="T50" s="15"/>
      <c r="U50" s="15"/>
      <c r="V50" s="15"/>
      <c r="W50" s="15"/>
      <c r="X50" s="15"/>
      <c r="Y50" s="15"/>
      <c r="Z50" s="15"/>
    </row>
    <row r="51" ht="14.25" customHeight="1">
      <c r="A51" s="15"/>
      <c r="B51" s="233" t="s">
        <v>239</v>
      </c>
      <c r="J51" s="15"/>
      <c r="K51" s="15"/>
      <c r="L51" s="15"/>
      <c r="M51" s="15"/>
      <c r="N51" s="15"/>
      <c r="O51" s="15"/>
      <c r="P51" s="15"/>
      <c r="Q51" s="15"/>
      <c r="R51" s="15"/>
      <c r="S51" s="15"/>
      <c r="T51" s="15"/>
      <c r="U51" s="15"/>
      <c r="V51" s="15"/>
      <c r="W51" s="15"/>
      <c r="X51" s="15"/>
      <c r="Y51" s="15"/>
      <c r="Z51" s="15"/>
    </row>
    <row r="52" ht="5.25" customHeight="1">
      <c r="A52" s="15"/>
      <c r="B52" s="15"/>
      <c r="C52" s="15"/>
      <c r="D52" s="15"/>
      <c r="E52" s="15"/>
      <c r="F52" s="170"/>
      <c r="G52" s="15"/>
      <c r="H52" s="15"/>
      <c r="I52" s="15"/>
      <c r="J52" s="15"/>
      <c r="K52" s="15"/>
      <c r="L52" s="15"/>
      <c r="M52" s="15"/>
      <c r="N52" s="15"/>
      <c r="O52" s="15"/>
      <c r="P52" s="15"/>
      <c r="Q52" s="15"/>
      <c r="R52" s="15"/>
      <c r="S52" s="15"/>
      <c r="T52" s="15"/>
      <c r="U52" s="15"/>
      <c r="V52" s="15"/>
      <c r="W52" s="15"/>
      <c r="X52" s="15"/>
      <c r="Y52" s="15"/>
      <c r="Z52" s="15"/>
    </row>
    <row r="53" ht="5.25" customHeight="1">
      <c r="A53" s="15"/>
      <c r="B53" s="15"/>
      <c r="C53" s="15"/>
      <c r="D53" s="15"/>
      <c r="E53" s="15"/>
      <c r="F53" s="170"/>
      <c r="G53" s="15"/>
      <c r="H53" s="15"/>
      <c r="I53" s="15"/>
      <c r="J53" s="15"/>
      <c r="K53" s="15"/>
      <c r="L53" s="15"/>
      <c r="M53" s="15"/>
      <c r="N53" s="15"/>
      <c r="O53" s="15"/>
      <c r="P53" s="15"/>
      <c r="Q53" s="15"/>
      <c r="R53" s="15"/>
      <c r="S53" s="15"/>
      <c r="T53" s="15"/>
      <c r="U53" s="15"/>
      <c r="V53" s="15"/>
      <c r="W53" s="15"/>
      <c r="X53" s="15"/>
      <c r="Y53" s="15"/>
      <c r="Z53" s="15"/>
    </row>
    <row r="54" ht="14.25" customHeight="1">
      <c r="A54" s="15"/>
      <c r="B54" s="15"/>
      <c r="C54" s="15"/>
      <c r="D54" s="15"/>
      <c r="E54" s="15"/>
      <c r="F54" s="170"/>
      <c r="G54" s="15"/>
      <c r="H54" s="15"/>
      <c r="I54" s="15"/>
      <c r="J54" s="15"/>
      <c r="K54" s="15"/>
      <c r="L54" s="15"/>
      <c r="M54" s="15"/>
      <c r="N54" s="15"/>
      <c r="O54" s="15"/>
      <c r="P54" s="15"/>
      <c r="Q54" s="15"/>
      <c r="R54" s="15"/>
      <c r="S54" s="15"/>
      <c r="T54" s="15"/>
      <c r="U54" s="15"/>
      <c r="V54" s="15"/>
      <c r="W54" s="15"/>
      <c r="X54" s="15"/>
      <c r="Y54" s="15"/>
      <c r="Z54" s="15"/>
    </row>
    <row r="55" ht="14.25" customHeight="1">
      <c r="A55" s="15"/>
      <c r="B55" s="15"/>
      <c r="C55" s="15"/>
      <c r="D55" s="15"/>
      <c r="E55" s="15"/>
      <c r="F55" s="170"/>
      <c r="G55" s="15"/>
      <c r="H55" s="15"/>
      <c r="I55" s="15"/>
      <c r="J55" s="15"/>
      <c r="K55" s="15"/>
      <c r="L55" s="15"/>
      <c r="M55" s="15"/>
      <c r="N55" s="15"/>
      <c r="O55" s="15"/>
      <c r="P55" s="15"/>
      <c r="Q55" s="15"/>
      <c r="R55" s="15"/>
      <c r="S55" s="15"/>
      <c r="T55" s="15"/>
      <c r="U55" s="15"/>
      <c r="V55" s="15"/>
      <c r="W55" s="15"/>
      <c r="X55" s="15"/>
      <c r="Y55" s="15"/>
      <c r="Z55" s="15"/>
    </row>
    <row r="56" ht="14.25" customHeight="1">
      <c r="A56" s="15"/>
      <c r="B56" s="15"/>
      <c r="C56" s="15"/>
      <c r="D56" s="15"/>
      <c r="E56" s="15"/>
      <c r="F56" s="170"/>
      <c r="G56" s="15"/>
      <c r="H56" s="15"/>
      <c r="I56" s="15"/>
      <c r="J56" s="15"/>
      <c r="K56" s="15"/>
      <c r="L56" s="15"/>
      <c r="M56" s="15"/>
      <c r="N56" s="15"/>
      <c r="O56" s="15"/>
      <c r="P56" s="15"/>
      <c r="Q56" s="15"/>
      <c r="R56" s="15"/>
      <c r="S56" s="15"/>
      <c r="T56" s="15"/>
      <c r="U56" s="15"/>
      <c r="V56" s="15"/>
      <c r="W56" s="15"/>
      <c r="X56" s="15"/>
      <c r="Y56" s="15"/>
      <c r="Z56" s="15"/>
    </row>
    <row r="57" ht="14.25" customHeight="1">
      <c r="A57" s="15"/>
      <c r="B57" s="15"/>
      <c r="C57" s="15"/>
      <c r="D57" s="15"/>
      <c r="E57" s="15"/>
      <c r="F57" s="170"/>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70"/>
      <c r="G58" s="15"/>
      <c r="H58" s="15"/>
      <c r="I58" s="15"/>
      <c r="J58" s="15"/>
      <c r="K58" s="15"/>
      <c r="L58" s="15"/>
      <c r="M58" s="15"/>
      <c r="N58" s="15"/>
      <c r="O58" s="15"/>
      <c r="P58" s="15"/>
      <c r="Q58" s="15"/>
      <c r="R58" s="15"/>
      <c r="S58" s="15"/>
      <c r="T58" s="15"/>
      <c r="U58" s="15"/>
      <c r="V58" s="15"/>
      <c r="W58" s="15"/>
      <c r="X58" s="15"/>
      <c r="Y58" s="15"/>
      <c r="Z58" s="15"/>
    </row>
    <row r="59" ht="14.25" customHeight="1">
      <c r="A59" s="15"/>
      <c r="B59" s="15"/>
      <c r="C59" s="15"/>
      <c r="D59" s="15"/>
      <c r="E59" s="15"/>
      <c r="F59" s="170"/>
      <c r="G59" s="15"/>
      <c r="H59" s="15"/>
      <c r="I59" s="15"/>
      <c r="J59" s="15"/>
      <c r="K59" s="15"/>
      <c r="L59" s="15"/>
      <c r="M59" s="15"/>
      <c r="N59" s="15"/>
      <c r="O59" s="15"/>
      <c r="P59" s="15"/>
      <c r="Q59" s="15"/>
      <c r="R59" s="15"/>
      <c r="S59" s="15"/>
      <c r="T59" s="15"/>
      <c r="U59" s="15"/>
      <c r="V59" s="15"/>
      <c r="W59" s="15"/>
      <c r="X59" s="15"/>
      <c r="Y59" s="15"/>
      <c r="Z59" s="15"/>
    </row>
    <row r="60" ht="14.25" customHeight="1">
      <c r="A60" s="15"/>
      <c r="B60" s="15"/>
      <c r="C60" s="15"/>
      <c r="D60" s="15"/>
      <c r="E60" s="15"/>
      <c r="F60" s="170"/>
      <c r="G60" s="15"/>
      <c r="H60" s="15"/>
      <c r="I60" s="15"/>
      <c r="J60" s="15"/>
      <c r="K60" s="15"/>
      <c r="L60" s="15"/>
      <c r="M60" s="15"/>
      <c r="N60" s="15"/>
      <c r="O60" s="15"/>
      <c r="P60" s="15"/>
      <c r="Q60" s="15"/>
      <c r="R60" s="15"/>
      <c r="S60" s="15"/>
      <c r="T60" s="15"/>
      <c r="U60" s="15"/>
      <c r="V60" s="15"/>
      <c r="W60" s="15"/>
      <c r="X60" s="15"/>
      <c r="Y60" s="15"/>
      <c r="Z60" s="15"/>
    </row>
    <row r="61" ht="14.25" customHeight="1">
      <c r="A61" s="15"/>
      <c r="B61" s="15"/>
      <c r="C61" s="15"/>
      <c r="D61" s="15"/>
      <c r="E61" s="15"/>
      <c r="F61" s="170"/>
      <c r="G61" s="15"/>
      <c r="H61" s="15"/>
      <c r="I61" s="15"/>
      <c r="J61" s="15"/>
      <c r="K61" s="15"/>
      <c r="L61" s="15"/>
      <c r="M61" s="15"/>
      <c r="N61" s="15"/>
      <c r="O61" s="15"/>
      <c r="P61" s="15"/>
      <c r="Q61" s="15"/>
      <c r="R61" s="15"/>
      <c r="S61" s="15"/>
      <c r="T61" s="15"/>
      <c r="U61" s="15"/>
      <c r="V61" s="15"/>
      <c r="W61" s="15"/>
      <c r="X61" s="15"/>
      <c r="Y61" s="15"/>
      <c r="Z61" s="15"/>
    </row>
    <row r="62" ht="14.25" customHeight="1">
      <c r="A62" s="15"/>
      <c r="B62" s="15"/>
      <c r="C62" s="15"/>
      <c r="D62" s="15"/>
      <c r="E62" s="15"/>
      <c r="F62" s="170"/>
      <c r="G62" s="15"/>
      <c r="H62" s="15"/>
      <c r="I62" s="15"/>
      <c r="J62" s="15"/>
      <c r="K62" s="15"/>
      <c r="L62" s="15"/>
      <c r="M62" s="15"/>
      <c r="N62" s="15"/>
      <c r="O62" s="15"/>
      <c r="P62" s="15"/>
      <c r="Q62" s="15"/>
      <c r="R62" s="15"/>
      <c r="S62" s="15"/>
      <c r="T62" s="15"/>
      <c r="U62" s="15"/>
      <c r="V62" s="15"/>
      <c r="W62" s="15"/>
      <c r="X62" s="15"/>
      <c r="Y62" s="15"/>
      <c r="Z62" s="15"/>
    </row>
    <row r="63" ht="14.25" customHeight="1">
      <c r="A63" s="15"/>
      <c r="B63" s="15"/>
      <c r="C63" s="15"/>
      <c r="D63" s="15"/>
      <c r="E63" s="15"/>
      <c r="F63" s="170"/>
      <c r="G63" s="15"/>
      <c r="H63" s="15"/>
      <c r="I63" s="15"/>
      <c r="J63" s="15"/>
      <c r="K63" s="15"/>
      <c r="L63" s="15"/>
      <c r="M63" s="15"/>
      <c r="N63" s="15"/>
      <c r="O63" s="15"/>
      <c r="P63" s="15"/>
      <c r="Q63" s="15"/>
      <c r="R63" s="15"/>
      <c r="S63" s="15"/>
      <c r="T63" s="15"/>
      <c r="U63" s="15"/>
      <c r="V63" s="15"/>
      <c r="W63" s="15"/>
      <c r="X63" s="15"/>
      <c r="Y63" s="15"/>
      <c r="Z63" s="15"/>
    </row>
    <row r="64" ht="14.25" customHeight="1">
      <c r="A64" s="15"/>
      <c r="B64" s="15"/>
      <c r="C64" s="15"/>
      <c r="D64" s="15"/>
      <c r="E64" s="15"/>
      <c r="F64" s="170"/>
      <c r="G64" s="15"/>
      <c r="H64" s="15"/>
      <c r="I64" s="15"/>
      <c r="J64" s="15"/>
      <c r="K64" s="15"/>
      <c r="L64" s="15"/>
      <c r="M64" s="15"/>
      <c r="N64" s="15"/>
      <c r="O64" s="15"/>
      <c r="P64" s="15"/>
      <c r="Q64" s="15"/>
      <c r="R64" s="15"/>
      <c r="S64" s="15"/>
      <c r="T64" s="15"/>
      <c r="U64" s="15"/>
      <c r="V64" s="15"/>
      <c r="W64" s="15"/>
      <c r="X64" s="15"/>
      <c r="Y64" s="15"/>
      <c r="Z64" s="15"/>
    </row>
    <row r="65" ht="14.25" customHeight="1">
      <c r="A65" s="15"/>
      <c r="B65" s="15"/>
      <c r="C65" s="15"/>
      <c r="D65" s="15"/>
      <c r="E65" s="15"/>
      <c r="F65" s="170"/>
      <c r="G65" s="15"/>
      <c r="H65" s="15"/>
      <c r="I65" s="15"/>
      <c r="J65" s="15"/>
      <c r="K65" s="15"/>
      <c r="L65" s="15"/>
      <c r="M65" s="15"/>
      <c r="N65" s="15"/>
      <c r="O65" s="15"/>
      <c r="P65" s="15"/>
      <c r="Q65" s="15"/>
      <c r="R65" s="15"/>
      <c r="S65" s="15"/>
      <c r="T65" s="15"/>
      <c r="U65" s="15"/>
      <c r="V65" s="15"/>
      <c r="W65" s="15"/>
      <c r="X65" s="15"/>
      <c r="Y65" s="15"/>
      <c r="Z65" s="15"/>
    </row>
    <row r="66" ht="14.25" customHeight="1">
      <c r="A66" s="15"/>
      <c r="B66" s="15"/>
      <c r="C66" s="15"/>
      <c r="D66" s="15"/>
      <c r="E66" s="15"/>
      <c r="F66" s="170"/>
      <c r="G66" s="15"/>
      <c r="H66" s="15"/>
      <c r="I66" s="15"/>
      <c r="J66" s="15"/>
      <c r="K66" s="15"/>
      <c r="L66" s="15"/>
      <c r="M66" s="15"/>
      <c r="N66" s="15"/>
      <c r="O66" s="15"/>
      <c r="P66" s="15"/>
      <c r="Q66" s="15"/>
      <c r="R66" s="15"/>
      <c r="S66" s="15"/>
      <c r="T66" s="15"/>
      <c r="U66" s="15"/>
      <c r="V66" s="15"/>
      <c r="W66" s="15"/>
      <c r="X66" s="15"/>
      <c r="Y66" s="15"/>
      <c r="Z66" s="15"/>
    </row>
    <row r="67" ht="14.25" customHeight="1">
      <c r="A67" s="15"/>
      <c r="B67" s="15"/>
      <c r="C67" s="15"/>
      <c r="D67" s="15"/>
      <c r="E67" s="15"/>
      <c r="F67" s="170"/>
      <c r="G67" s="15"/>
      <c r="H67" s="15"/>
      <c r="I67" s="15"/>
      <c r="J67" s="15"/>
      <c r="K67" s="15"/>
      <c r="L67" s="15"/>
      <c r="M67" s="15"/>
      <c r="N67" s="15"/>
      <c r="O67" s="15"/>
      <c r="P67" s="15"/>
      <c r="Q67" s="15"/>
      <c r="R67" s="15"/>
      <c r="S67" s="15"/>
      <c r="T67" s="15"/>
      <c r="U67" s="15"/>
      <c r="V67" s="15"/>
      <c r="W67" s="15"/>
      <c r="X67" s="15"/>
      <c r="Y67" s="15"/>
      <c r="Z67" s="15"/>
    </row>
    <row r="68" ht="14.25" customHeight="1">
      <c r="A68" s="15"/>
      <c r="B68" s="15"/>
      <c r="C68" s="15"/>
      <c r="D68" s="15"/>
      <c r="E68" s="15"/>
      <c r="F68" s="170"/>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70"/>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70"/>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70"/>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70"/>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70"/>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70"/>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70"/>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70"/>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70"/>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70"/>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70"/>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70"/>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70"/>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70"/>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70"/>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70"/>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70"/>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70"/>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70"/>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70"/>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70"/>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70"/>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70"/>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70"/>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70"/>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70"/>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70"/>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70"/>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70"/>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70"/>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70"/>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70"/>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70"/>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70"/>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70"/>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70"/>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70"/>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70"/>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70"/>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70"/>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70"/>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70"/>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70"/>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70"/>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70"/>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70"/>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70"/>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70"/>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70"/>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70"/>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70"/>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70"/>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70"/>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70"/>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70"/>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70"/>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70"/>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70"/>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70"/>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70"/>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70"/>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70"/>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70"/>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70"/>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70"/>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70"/>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70"/>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70"/>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70"/>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70"/>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70"/>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70"/>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70"/>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70"/>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70"/>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70"/>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70"/>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70"/>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70"/>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70"/>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70"/>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70"/>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70"/>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70"/>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70"/>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70"/>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70"/>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70"/>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70"/>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70"/>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70"/>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70"/>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70"/>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70"/>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70"/>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70"/>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70"/>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70"/>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70"/>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70"/>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70"/>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70"/>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70"/>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70"/>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70"/>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70"/>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70"/>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70"/>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70"/>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70"/>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70"/>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70"/>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70"/>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70"/>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70"/>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70"/>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70"/>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70"/>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70"/>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70"/>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70"/>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70"/>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70"/>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70"/>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70"/>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70"/>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70"/>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70"/>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70"/>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70"/>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70"/>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70"/>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70"/>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70"/>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70"/>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70"/>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70"/>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70"/>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70"/>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70"/>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70"/>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70"/>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70"/>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70"/>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70"/>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70"/>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70"/>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70"/>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70"/>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70"/>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70"/>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70"/>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70"/>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70"/>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70"/>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70"/>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70"/>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70"/>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70"/>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70"/>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70"/>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70"/>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70"/>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70"/>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70"/>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70"/>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70"/>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70"/>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70"/>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70"/>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70"/>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70"/>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70"/>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70"/>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70"/>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70"/>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70"/>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70"/>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70"/>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70"/>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70"/>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70"/>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70"/>
      <c r="G251" s="15"/>
      <c r="H251" s="15"/>
      <c r="I251" s="15"/>
      <c r="J251" s="15"/>
      <c r="K251" s="15"/>
      <c r="L251" s="15"/>
      <c r="M251" s="15"/>
      <c r="N251" s="15"/>
      <c r="O251" s="15"/>
      <c r="P251" s="15"/>
      <c r="Q251" s="15"/>
      <c r="R251" s="15"/>
      <c r="S251" s="15"/>
      <c r="T251" s="15"/>
      <c r="U251" s="15"/>
      <c r="V251" s="15"/>
      <c r="W251" s="15"/>
      <c r="X251" s="15"/>
      <c r="Y251" s="15"/>
      <c r="Z251" s="15"/>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C3:I3"/>
    <mergeCell ref="C4:I4"/>
    <mergeCell ref="C5:I5"/>
    <mergeCell ref="C6:I6"/>
    <mergeCell ref="M6:O6"/>
    <mergeCell ref="B9:F9"/>
    <mergeCell ref="H9:I9"/>
    <mergeCell ref="L13:O13"/>
    <mergeCell ref="L14:O14"/>
    <mergeCell ref="L15:O15"/>
    <mergeCell ref="H16:H17"/>
    <mergeCell ref="I16:I17"/>
    <mergeCell ref="L16:O16"/>
    <mergeCell ref="H19:I19"/>
    <mergeCell ref="F37:I37"/>
    <mergeCell ref="B38:I38"/>
    <mergeCell ref="B39:I47"/>
    <mergeCell ref="B50:I50"/>
    <mergeCell ref="B51:I51"/>
    <mergeCell ref="B28:I28"/>
    <mergeCell ref="E30:G31"/>
    <mergeCell ref="H30:I30"/>
    <mergeCell ref="E32:G33"/>
    <mergeCell ref="B36:C37"/>
    <mergeCell ref="D36:E37"/>
    <mergeCell ref="F36:I36"/>
  </mergeCells>
  <dataValidations>
    <dataValidation type="list" allowBlank="1" showErrorMessage="1" sqref="I31:I33">
      <formula1>LIK_EVCUALI</formula1>
    </dataValidation>
  </dataValidations>
  <printOptions/>
  <pageMargins bottom="0.35433070866141736" footer="0.0" header="0.0" left="0.2362204724409449" right="0.2362204724409449" top="0.5511811023622047"/>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5DCF7"/>
    <pageSetUpPr/>
  </sheetPr>
  <sheetViews>
    <sheetView showGridLines="0" workbookViewId="0"/>
  </sheetViews>
  <sheetFormatPr customHeight="1" defaultColWidth="12.63" defaultRowHeight="15.0"/>
  <cols>
    <col customWidth="1" min="1" max="1" width="2.88"/>
    <col customWidth="1" min="2" max="2" width="9.13"/>
    <col customWidth="1" min="3" max="3" width="10.88"/>
    <col customWidth="1" min="4" max="4" width="10.13"/>
    <col customWidth="1" min="5" max="6" width="10.88"/>
    <col customWidth="1" min="7" max="7" width="2.13"/>
    <col customWidth="1" min="8" max="8" width="28.13"/>
    <col customWidth="1" min="9" max="9" width="15.0"/>
    <col customWidth="1" min="10" max="10" width="2.13"/>
    <col customWidth="1" hidden="1" min="11" max="11" width="39.38"/>
    <col customWidth="1" hidden="1" min="12" max="15" width="10.63"/>
    <col customWidth="1" min="16" max="26" width="10.63"/>
  </cols>
  <sheetData>
    <row r="1" ht="5.25" customHeight="1">
      <c r="A1" s="15"/>
      <c r="B1" s="15"/>
      <c r="C1" s="15"/>
      <c r="D1" s="15"/>
      <c r="E1" s="15"/>
      <c r="F1" s="170"/>
      <c r="G1" s="15"/>
      <c r="H1" s="15"/>
      <c r="I1" s="15"/>
      <c r="J1" s="15"/>
      <c r="K1" s="15"/>
      <c r="L1" s="15"/>
      <c r="M1" s="15"/>
      <c r="N1" s="15"/>
      <c r="O1" s="15"/>
      <c r="P1" s="15"/>
      <c r="Q1" s="15"/>
      <c r="R1" s="15"/>
      <c r="S1" s="15"/>
      <c r="T1" s="15"/>
      <c r="U1" s="15"/>
      <c r="V1" s="15"/>
      <c r="W1" s="15"/>
      <c r="X1" s="15"/>
      <c r="Y1" s="15"/>
      <c r="Z1" s="15"/>
    </row>
    <row r="2" ht="14.25" customHeight="1">
      <c r="A2" s="15"/>
      <c r="B2" s="15"/>
      <c r="C2" s="15"/>
      <c r="D2" s="15"/>
      <c r="E2" s="15"/>
      <c r="F2" s="170"/>
      <c r="G2" s="15"/>
      <c r="H2" s="15"/>
      <c r="I2" s="15"/>
      <c r="J2" s="35"/>
      <c r="K2" s="35"/>
      <c r="L2" s="15"/>
      <c r="M2" s="15"/>
      <c r="N2" s="15"/>
      <c r="O2" s="15"/>
      <c r="P2" s="15"/>
      <c r="Q2" s="15"/>
      <c r="R2" s="15"/>
      <c r="S2" s="15"/>
      <c r="T2" s="15"/>
      <c r="U2" s="15"/>
      <c r="V2" s="15"/>
      <c r="W2" s="15"/>
      <c r="X2" s="15"/>
      <c r="Y2" s="15"/>
      <c r="Z2" s="15"/>
    </row>
    <row r="3" ht="14.25" customHeight="1">
      <c r="A3" s="15"/>
      <c r="B3" s="15"/>
      <c r="C3" s="171" t="s">
        <v>196</v>
      </c>
      <c r="J3" s="35"/>
      <c r="K3" s="35"/>
      <c r="L3" s="15"/>
      <c r="M3" s="15"/>
      <c r="N3" s="15"/>
      <c r="O3" s="15"/>
      <c r="P3" s="15"/>
      <c r="Q3" s="15"/>
      <c r="R3" s="15"/>
      <c r="S3" s="15"/>
      <c r="T3" s="15"/>
      <c r="U3" s="15"/>
      <c r="V3" s="15"/>
      <c r="W3" s="15"/>
      <c r="X3" s="15"/>
      <c r="Y3" s="15"/>
      <c r="Z3" s="15"/>
    </row>
    <row r="4" ht="14.25" customHeight="1">
      <c r="A4" s="15"/>
      <c r="B4" s="15"/>
      <c r="C4" s="172" t="str">
        <f>+'1.Informe&amp;Reporte_Actividades'!C3</f>
        <v>PROGRAMA PACE - UPA2477</v>
      </c>
      <c r="J4" s="173"/>
      <c r="K4" s="173"/>
      <c r="L4" s="15"/>
      <c r="M4" s="15"/>
      <c r="N4" s="15"/>
      <c r="O4" s="15"/>
      <c r="P4" s="15"/>
      <c r="Q4" s="15"/>
      <c r="R4" s="15"/>
      <c r="S4" s="15"/>
      <c r="T4" s="15"/>
      <c r="U4" s="15"/>
      <c r="V4" s="15"/>
      <c r="W4" s="15"/>
      <c r="X4" s="15"/>
      <c r="Y4" s="15"/>
      <c r="Z4" s="15"/>
    </row>
    <row r="5" ht="14.25" customHeight="1">
      <c r="A5" s="15"/>
      <c r="B5" s="15"/>
      <c r="C5" s="174" t="str">
        <f>+'1.Informe&amp;Reporte_Actividades'!C4</f>
        <v>Universidad de Playa Ancha</v>
      </c>
      <c r="J5" s="175"/>
      <c r="K5" s="175"/>
      <c r="L5" s="15"/>
      <c r="M5" s="15"/>
      <c r="N5" s="15"/>
      <c r="O5" s="15"/>
      <c r="P5" s="15"/>
      <c r="Q5" s="15"/>
      <c r="R5" s="15"/>
      <c r="S5" s="15"/>
      <c r="T5" s="15"/>
      <c r="U5" s="15"/>
      <c r="V5" s="15"/>
      <c r="W5" s="15"/>
      <c r="X5" s="15"/>
      <c r="Y5" s="15"/>
      <c r="Z5" s="15"/>
    </row>
    <row r="6" ht="14.25" customHeight="1">
      <c r="A6" s="15"/>
      <c r="B6" s="15"/>
      <c r="C6" s="172" t="s">
        <v>240</v>
      </c>
      <c r="J6" s="15"/>
      <c r="K6" s="15"/>
      <c r="L6" s="15"/>
      <c r="M6" s="174"/>
      <c r="P6" s="15"/>
      <c r="Q6" s="15"/>
      <c r="R6" s="15"/>
      <c r="S6" s="15"/>
      <c r="T6" s="15"/>
      <c r="U6" s="15"/>
      <c r="V6" s="15"/>
      <c r="W6" s="15"/>
      <c r="X6" s="15"/>
      <c r="Y6" s="15"/>
      <c r="Z6" s="15"/>
    </row>
    <row r="7" ht="14.25" customHeight="1">
      <c r="A7" s="15"/>
      <c r="B7" s="15"/>
      <c r="C7" s="15"/>
      <c r="D7" s="15"/>
      <c r="E7" s="15"/>
      <c r="F7" s="170"/>
      <c r="G7" s="15"/>
      <c r="H7" s="15"/>
      <c r="I7" s="15"/>
      <c r="J7" s="15"/>
      <c r="K7" s="15"/>
      <c r="L7" s="15"/>
      <c r="M7" s="15"/>
      <c r="N7" s="15"/>
      <c r="O7" s="15"/>
      <c r="P7" s="15"/>
      <c r="Q7" s="15"/>
      <c r="R7" s="15"/>
      <c r="S7" s="15"/>
      <c r="T7" s="15"/>
      <c r="U7" s="15"/>
      <c r="V7" s="15"/>
      <c r="W7" s="15"/>
      <c r="X7" s="15"/>
      <c r="Y7" s="15"/>
      <c r="Z7" s="15"/>
    </row>
    <row r="8" ht="6.0" customHeight="1">
      <c r="A8" s="15"/>
      <c r="B8" s="15"/>
      <c r="C8" s="15"/>
      <c r="D8" s="15"/>
      <c r="E8" s="15"/>
      <c r="F8" s="170"/>
      <c r="G8" s="15"/>
      <c r="H8" s="15"/>
      <c r="I8" s="15"/>
      <c r="J8" s="15"/>
      <c r="K8" s="15"/>
      <c r="L8" s="15"/>
      <c r="M8" s="15"/>
      <c r="N8" s="15"/>
      <c r="O8" s="15"/>
      <c r="P8" s="15"/>
      <c r="Q8" s="15"/>
      <c r="R8" s="15"/>
      <c r="S8" s="15"/>
      <c r="T8" s="15"/>
      <c r="U8" s="15"/>
      <c r="V8" s="15"/>
      <c r="W8" s="15"/>
      <c r="X8" s="15"/>
      <c r="Y8" s="15"/>
      <c r="Z8" s="15"/>
    </row>
    <row r="9" ht="14.25" customHeight="1">
      <c r="A9" s="15"/>
      <c r="B9" s="176" t="s">
        <v>198</v>
      </c>
      <c r="C9" s="108"/>
      <c r="D9" s="108"/>
      <c r="E9" s="108"/>
      <c r="F9" s="109"/>
      <c r="G9" s="15"/>
      <c r="H9" s="176" t="s">
        <v>199</v>
      </c>
      <c r="I9" s="109"/>
      <c r="J9" s="35"/>
      <c r="K9" s="15"/>
      <c r="L9" s="15"/>
      <c r="M9" s="15"/>
      <c r="N9" s="15"/>
      <c r="O9" s="15"/>
      <c r="P9" s="15"/>
      <c r="Q9" s="15"/>
      <c r="R9" s="15"/>
      <c r="S9" s="15"/>
      <c r="T9" s="15"/>
      <c r="U9" s="15"/>
      <c r="V9" s="15"/>
      <c r="W9" s="15"/>
      <c r="X9" s="15"/>
      <c r="Y9" s="15"/>
      <c r="Z9" s="15"/>
    </row>
    <row r="10" ht="3.0" customHeight="1">
      <c r="A10" s="15"/>
      <c r="B10" s="15"/>
      <c r="C10" s="15"/>
      <c r="D10" s="15"/>
      <c r="E10" s="15"/>
      <c r="F10" s="170"/>
      <c r="G10" s="15"/>
      <c r="H10" s="169"/>
      <c r="I10" s="177"/>
      <c r="J10" s="15"/>
      <c r="K10" s="15"/>
      <c r="L10" s="15"/>
      <c r="M10" s="15"/>
      <c r="N10" s="15"/>
      <c r="O10" s="15"/>
      <c r="P10" s="15"/>
      <c r="Q10" s="15"/>
      <c r="R10" s="15"/>
      <c r="S10" s="15"/>
      <c r="T10" s="15"/>
      <c r="U10" s="15"/>
      <c r="V10" s="15"/>
      <c r="W10" s="15"/>
      <c r="X10" s="15"/>
      <c r="Y10" s="15"/>
      <c r="Z10" s="15"/>
    </row>
    <row r="11" ht="13.5" customHeight="1">
      <c r="A11" s="178"/>
      <c r="B11" s="179"/>
      <c r="C11" s="180" t="s">
        <v>200</v>
      </c>
      <c r="D11" s="180" t="s">
        <v>201</v>
      </c>
      <c r="E11" s="180" t="s">
        <v>202</v>
      </c>
      <c r="F11" s="181" t="s">
        <v>203</v>
      </c>
      <c r="G11" s="178"/>
      <c r="H11" s="182" t="s">
        <v>204</v>
      </c>
      <c r="I11" s="183">
        <f>Configuraciones!CE11</f>
        <v>0</v>
      </c>
      <c r="J11" s="178"/>
      <c r="K11" s="178"/>
      <c r="L11" s="178"/>
      <c r="M11" s="178"/>
      <c r="N11" s="178"/>
      <c r="O11" s="178"/>
      <c r="P11" s="178"/>
      <c r="Q11" s="178"/>
      <c r="R11" s="178"/>
      <c r="S11" s="178"/>
      <c r="T11" s="178"/>
      <c r="U11" s="178"/>
      <c r="V11" s="178"/>
      <c r="W11" s="178"/>
      <c r="X11" s="178"/>
      <c r="Y11" s="178"/>
      <c r="Z11" s="178"/>
    </row>
    <row r="12" ht="13.5" customHeight="1">
      <c r="A12" s="184"/>
      <c r="B12" s="185" t="str">
        <f>Configuraciones!AR9</f>
        <v>GO</v>
      </c>
      <c r="C12" s="186">
        <f>Configuraciones!BA9</f>
        <v>0</v>
      </c>
      <c r="D12" s="186">
        <f>Configuraciones!BB9</f>
        <v>0</v>
      </c>
      <c r="E12" s="186">
        <f>Configuraciones!BC9</f>
        <v>0</v>
      </c>
      <c r="F12" s="187" t="str">
        <f>Configuraciones!BD9</f>
        <v>NA</v>
      </c>
      <c r="G12" s="184"/>
      <c r="H12" s="188" t="s">
        <v>205</v>
      </c>
      <c r="I12" s="189">
        <f>Configuraciones!CE12</f>
        <v>0</v>
      </c>
      <c r="J12" s="184"/>
      <c r="K12" s="184"/>
      <c r="L12" s="184"/>
      <c r="M12" s="184"/>
      <c r="N12" s="184"/>
      <c r="O12" s="184"/>
      <c r="P12" s="184"/>
      <c r="Q12" s="184"/>
      <c r="R12" s="184"/>
      <c r="S12" s="184"/>
      <c r="T12" s="184"/>
      <c r="U12" s="184"/>
      <c r="V12" s="184"/>
      <c r="W12" s="184"/>
      <c r="X12" s="184"/>
      <c r="Y12" s="184"/>
      <c r="Z12" s="184"/>
    </row>
    <row r="13" ht="13.5" customHeight="1">
      <c r="A13" s="184"/>
      <c r="B13" s="185" t="str">
        <f>Configuraciones!AR10</f>
        <v>PEM</v>
      </c>
      <c r="C13" s="186">
        <f>Configuraciones!BA10</f>
        <v>0</v>
      </c>
      <c r="D13" s="186">
        <f>Configuraciones!BB10</f>
        <v>0</v>
      </c>
      <c r="E13" s="186">
        <f>Configuraciones!BC10</f>
        <v>0</v>
      </c>
      <c r="F13" s="187" t="str">
        <f>Configuraciones!BD10</f>
        <v>NA</v>
      </c>
      <c r="G13" s="184"/>
      <c r="H13" s="188" t="s">
        <v>206</v>
      </c>
      <c r="I13" s="189">
        <f>Configuraciones!CE13</f>
        <v>0</v>
      </c>
      <c r="J13" s="184"/>
      <c r="K13" s="184"/>
      <c r="L13" s="174"/>
      <c r="P13" s="184"/>
      <c r="Q13" s="184"/>
      <c r="R13" s="184"/>
      <c r="S13" s="184"/>
      <c r="T13" s="184"/>
      <c r="U13" s="184"/>
      <c r="V13" s="184"/>
      <c r="W13" s="184"/>
      <c r="X13" s="184"/>
      <c r="Y13" s="184"/>
      <c r="Z13" s="184"/>
    </row>
    <row r="14" ht="13.5" customHeight="1">
      <c r="A14" s="184"/>
      <c r="B14" s="185" t="str">
        <f>Configuraciones!AR11</f>
        <v>AES</v>
      </c>
      <c r="C14" s="186">
        <f>Configuraciones!BA11</f>
        <v>0</v>
      </c>
      <c r="D14" s="186">
        <f>Configuraciones!BB11</f>
        <v>0</v>
      </c>
      <c r="E14" s="186">
        <f>Configuraciones!BC11</f>
        <v>0</v>
      </c>
      <c r="F14" s="187" t="str">
        <f>Configuraciones!BD11</f>
        <v>NA</v>
      </c>
      <c r="G14" s="184"/>
      <c r="H14" s="188" t="s">
        <v>207</v>
      </c>
      <c r="I14" s="189">
        <f>Configuraciones!CE14</f>
        <v>0</v>
      </c>
      <c r="J14" s="184"/>
      <c r="K14" s="184"/>
      <c r="L14" s="174"/>
      <c r="P14" s="184"/>
      <c r="Q14" s="184"/>
      <c r="R14" s="184"/>
      <c r="S14" s="184"/>
      <c r="T14" s="184"/>
      <c r="U14" s="184"/>
      <c r="V14" s="184"/>
      <c r="W14" s="184"/>
      <c r="X14" s="184"/>
      <c r="Y14" s="184"/>
      <c r="Z14" s="184"/>
    </row>
    <row r="15" ht="13.5" customHeight="1">
      <c r="A15" s="184"/>
      <c r="B15" s="190" t="str">
        <f>Configuraciones!AR12</f>
        <v>TOTAL</v>
      </c>
      <c r="C15" s="191">
        <f>Configuraciones!BA12</f>
        <v>0</v>
      </c>
      <c r="D15" s="191">
        <f>Configuraciones!BB12</f>
        <v>0</v>
      </c>
      <c r="E15" s="191">
        <f>Configuraciones!BC12</f>
        <v>0</v>
      </c>
      <c r="F15" s="192" t="str">
        <f>Configuraciones!BD12</f>
        <v>NA</v>
      </c>
      <c r="G15" s="184"/>
      <c r="H15" s="193" t="s">
        <v>208</v>
      </c>
      <c r="I15" s="189">
        <f>Configuraciones!CE15</f>
        <v>0</v>
      </c>
      <c r="J15" s="184"/>
      <c r="K15" s="184"/>
      <c r="L15" s="174"/>
      <c r="P15" s="184"/>
      <c r="Q15" s="184"/>
      <c r="R15" s="184"/>
      <c r="S15" s="184"/>
      <c r="T15" s="184"/>
      <c r="U15" s="184"/>
      <c r="V15" s="184"/>
      <c r="W15" s="184"/>
      <c r="X15" s="184"/>
      <c r="Y15" s="184"/>
      <c r="Z15" s="184"/>
    </row>
    <row r="16" ht="12.0" customHeight="1">
      <c r="A16" s="15"/>
      <c r="B16" s="15"/>
      <c r="C16" s="15"/>
      <c r="D16" s="15"/>
      <c r="E16" s="15"/>
      <c r="F16" s="170"/>
      <c r="G16" s="15"/>
      <c r="H16" s="194" t="s">
        <v>209</v>
      </c>
      <c r="I16" s="195">
        <f>Configuraciones!CE17</f>
        <v>0</v>
      </c>
      <c r="J16" s="15"/>
      <c r="K16" s="15"/>
      <c r="L16" s="174"/>
      <c r="P16" s="15"/>
      <c r="Q16" s="15"/>
      <c r="R16" s="15"/>
      <c r="S16" s="15"/>
      <c r="T16" s="15"/>
      <c r="U16" s="15"/>
      <c r="V16" s="15"/>
      <c r="W16" s="15"/>
      <c r="X16" s="15"/>
      <c r="Y16" s="15"/>
      <c r="Z16" s="15"/>
    </row>
    <row r="17" ht="12.0" customHeight="1">
      <c r="A17" s="15"/>
      <c r="B17" s="15"/>
      <c r="C17" s="15"/>
      <c r="D17" s="15"/>
      <c r="E17" s="15"/>
      <c r="F17" s="170"/>
      <c r="G17" s="15"/>
      <c r="H17" s="49"/>
      <c r="I17" s="51"/>
      <c r="J17" s="15"/>
      <c r="K17" s="15"/>
      <c r="L17" s="15"/>
      <c r="M17" s="15"/>
      <c r="N17" s="15"/>
      <c r="O17" s="15"/>
      <c r="P17" s="15"/>
      <c r="Q17" s="15"/>
      <c r="R17" s="15"/>
      <c r="S17" s="15"/>
      <c r="T17" s="15"/>
      <c r="U17" s="15"/>
      <c r="V17" s="15"/>
      <c r="W17" s="15"/>
      <c r="X17" s="15"/>
      <c r="Y17" s="15"/>
      <c r="Z17" s="15"/>
    </row>
    <row r="18" ht="12.0" customHeight="1">
      <c r="A18" s="15"/>
      <c r="B18" s="15"/>
      <c r="C18" s="15"/>
      <c r="D18" s="15"/>
      <c r="E18" s="15"/>
      <c r="F18" s="170"/>
      <c r="G18" s="15"/>
      <c r="H18" s="15"/>
      <c r="I18" s="15"/>
      <c r="J18" s="15"/>
      <c r="K18" s="15"/>
      <c r="L18" s="15"/>
      <c r="M18" s="15"/>
      <c r="N18" s="15"/>
      <c r="O18" s="15"/>
      <c r="P18" s="15"/>
      <c r="Q18" s="15"/>
      <c r="R18" s="15"/>
      <c r="S18" s="15"/>
      <c r="T18" s="15"/>
      <c r="U18" s="15"/>
      <c r="V18" s="15"/>
      <c r="W18" s="15"/>
      <c r="X18" s="15"/>
      <c r="Y18" s="15"/>
      <c r="Z18" s="15"/>
    </row>
    <row r="19" ht="15.0" customHeight="1">
      <c r="A19" s="15"/>
      <c r="B19" s="15"/>
      <c r="C19" s="15"/>
      <c r="D19" s="15"/>
      <c r="E19" s="15"/>
      <c r="F19" s="170"/>
      <c r="G19" s="15"/>
      <c r="H19" s="196" t="s">
        <v>210</v>
      </c>
      <c r="I19" s="109"/>
      <c r="J19" s="15"/>
      <c r="K19" s="15"/>
      <c r="L19" s="15"/>
      <c r="M19" s="15"/>
      <c r="N19" s="15"/>
      <c r="O19" s="15"/>
      <c r="P19" s="15"/>
      <c r="Q19" s="15"/>
      <c r="R19" s="15"/>
      <c r="S19" s="15"/>
      <c r="T19" s="15"/>
      <c r="U19" s="15"/>
      <c r="V19" s="15"/>
      <c r="W19" s="15"/>
      <c r="X19" s="15"/>
      <c r="Y19" s="15"/>
      <c r="Z19" s="15"/>
    </row>
    <row r="20" ht="5.25" customHeight="1">
      <c r="A20" s="15"/>
      <c r="B20" s="15"/>
      <c r="C20" s="15"/>
      <c r="D20" s="15"/>
      <c r="E20" s="15"/>
      <c r="F20" s="170"/>
      <c r="G20" s="15"/>
      <c r="H20" s="172"/>
      <c r="I20" s="172"/>
      <c r="J20" s="15"/>
      <c r="K20" s="15"/>
      <c r="L20" s="15"/>
      <c r="M20" s="15"/>
      <c r="N20" s="15"/>
      <c r="O20" s="15"/>
      <c r="P20" s="15"/>
      <c r="Q20" s="15"/>
      <c r="R20" s="15"/>
      <c r="S20" s="15"/>
      <c r="T20" s="15"/>
      <c r="U20" s="15"/>
      <c r="V20" s="15"/>
      <c r="W20" s="15"/>
      <c r="X20" s="15"/>
      <c r="Y20" s="15"/>
      <c r="Z20" s="15"/>
    </row>
    <row r="21" ht="14.25" customHeight="1">
      <c r="A21" s="15"/>
      <c r="B21" s="15"/>
      <c r="C21" s="15"/>
      <c r="D21" s="15"/>
      <c r="E21" s="15"/>
      <c r="F21" s="170"/>
      <c r="G21" s="15"/>
      <c r="H21" s="197" t="s">
        <v>241</v>
      </c>
      <c r="I21" s="198"/>
      <c r="J21" s="15"/>
      <c r="K21" s="15"/>
      <c r="L21" s="15"/>
      <c r="M21" s="15"/>
      <c r="N21" s="15"/>
      <c r="O21" s="15"/>
      <c r="P21" s="15"/>
      <c r="Q21" s="15"/>
      <c r="R21" s="15"/>
      <c r="S21" s="15"/>
      <c r="T21" s="15"/>
      <c r="U21" s="15"/>
      <c r="V21" s="15"/>
      <c r="W21" s="15"/>
      <c r="X21" s="15"/>
      <c r="Y21" s="15"/>
      <c r="Z21" s="15"/>
    </row>
    <row r="22" ht="13.5" customHeight="1">
      <c r="A22" s="15"/>
      <c r="B22" s="15"/>
      <c r="C22" s="15"/>
      <c r="D22" s="15"/>
      <c r="E22" s="15"/>
      <c r="F22" s="170"/>
      <c r="G22" s="15"/>
      <c r="H22" s="199" t="s">
        <v>242</v>
      </c>
      <c r="I22" s="200"/>
      <c r="J22" s="15"/>
      <c r="K22" s="15"/>
      <c r="L22" s="15"/>
      <c r="M22" s="15"/>
      <c r="N22" s="15"/>
      <c r="O22" s="15"/>
      <c r="P22" s="15"/>
      <c r="Q22" s="15"/>
      <c r="R22" s="15"/>
      <c r="S22" s="15"/>
      <c r="T22" s="15"/>
      <c r="U22" s="15"/>
      <c r="V22" s="15"/>
      <c r="W22" s="15"/>
      <c r="X22" s="15"/>
      <c r="Y22" s="15"/>
      <c r="Z22" s="15"/>
    </row>
    <row r="23" ht="13.5" customHeight="1">
      <c r="A23" s="15"/>
      <c r="B23" s="15"/>
      <c r="C23" s="15"/>
      <c r="D23" s="15"/>
      <c r="E23" s="15"/>
      <c r="F23" s="170"/>
      <c r="G23" s="15"/>
      <c r="H23" s="201" t="s">
        <v>243</v>
      </c>
      <c r="I23" s="202">
        <f>+I21-I22</f>
        <v>0</v>
      </c>
      <c r="J23" s="15"/>
      <c r="K23" s="15"/>
      <c r="L23" s="15"/>
      <c r="M23" s="15"/>
      <c r="N23" s="15"/>
      <c r="O23" s="15"/>
      <c r="P23" s="15"/>
      <c r="Q23" s="15"/>
      <c r="R23" s="15"/>
      <c r="S23" s="15"/>
      <c r="T23" s="15"/>
      <c r="U23" s="15"/>
      <c r="V23" s="15"/>
      <c r="W23" s="15"/>
      <c r="X23" s="15"/>
      <c r="Y23" s="15"/>
      <c r="Z23" s="15"/>
    </row>
    <row r="24" ht="13.5" customHeight="1">
      <c r="A24" s="15"/>
      <c r="B24" s="15"/>
      <c r="C24" s="15"/>
      <c r="D24" s="15"/>
      <c r="E24" s="15"/>
      <c r="F24" s="170"/>
      <c r="G24" s="15"/>
      <c r="H24" s="203" t="s">
        <v>244</v>
      </c>
      <c r="I24" s="204">
        <f>IFERROR(I22/I21,0)</f>
        <v>0</v>
      </c>
      <c r="J24" s="15"/>
      <c r="K24" s="15"/>
      <c r="L24" s="15"/>
      <c r="M24" s="15"/>
      <c r="N24" s="15"/>
      <c r="O24" s="15"/>
      <c r="P24" s="15"/>
      <c r="Q24" s="15"/>
      <c r="R24" s="15"/>
      <c r="S24" s="15"/>
      <c r="T24" s="15"/>
      <c r="U24" s="15"/>
      <c r="V24" s="15"/>
      <c r="W24" s="15"/>
      <c r="X24" s="15"/>
      <c r="Y24" s="15"/>
      <c r="Z24" s="15"/>
    </row>
    <row r="25" ht="15.0" customHeight="1">
      <c r="A25" s="15"/>
      <c r="B25" s="15"/>
      <c r="C25" s="15"/>
      <c r="D25" s="15"/>
      <c r="E25" s="15"/>
      <c r="F25" s="170"/>
      <c r="G25" s="15"/>
      <c r="H25" s="15"/>
      <c r="I25" s="15"/>
      <c r="J25" s="15"/>
      <c r="K25" s="15"/>
      <c r="L25" s="15"/>
      <c r="M25" s="15"/>
      <c r="N25" s="15"/>
      <c r="O25" s="15"/>
      <c r="P25" s="15"/>
      <c r="Q25" s="15"/>
      <c r="R25" s="15"/>
      <c r="S25" s="15"/>
      <c r="T25" s="15"/>
      <c r="U25" s="15"/>
      <c r="V25" s="15"/>
      <c r="W25" s="15"/>
      <c r="X25" s="15"/>
      <c r="Y25" s="15"/>
      <c r="Z25" s="15"/>
    </row>
    <row r="26" ht="12.75" customHeight="1">
      <c r="A26" s="15"/>
      <c r="B26" s="15"/>
      <c r="C26" s="15"/>
      <c r="D26" s="15"/>
      <c r="E26" s="15"/>
      <c r="F26" s="170"/>
      <c r="G26" s="15"/>
      <c r="H26" s="15"/>
      <c r="I26" s="15"/>
      <c r="J26" s="15"/>
      <c r="K26" s="15"/>
      <c r="L26" s="15"/>
      <c r="M26" s="15"/>
      <c r="N26" s="15"/>
      <c r="O26" s="15"/>
      <c r="P26" s="15"/>
      <c r="Q26" s="15"/>
      <c r="R26" s="15"/>
      <c r="S26" s="15"/>
      <c r="T26" s="15"/>
      <c r="U26" s="15"/>
      <c r="V26" s="15"/>
      <c r="W26" s="15"/>
      <c r="X26" s="15"/>
      <c r="Y26" s="15"/>
      <c r="Z26" s="15"/>
    </row>
    <row r="27" ht="4.5" customHeight="1">
      <c r="A27" s="15"/>
      <c r="B27" s="15"/>
      <c r="C27" s="15"/>
      <c r="D27" s="15"/>
      <c r="E27" s="15"/>
      <c r="F27" s="170"/>
      <c r="G27" s="15"/>
      <c r="H27" s="15"/>
      <c r="I27" s="15"/>
      <c r="J27" s="15"/>
      <c r="K27" s="15"/>
      <c r="L27" s="15"/>
      <c r="M27" s="15"/>
      <c r="N27" s="15"/>
      <c r="O27" s="15"/>
      <c r="P27" s="15"/>
      <c r="Q27" s="15"/>
      <c r="R27" s="15"/>
      <c r="S27" s="15"/>
      <c r="T27" s="15"/>
      <c r="U27" s="15"/>
      <c r="V27" s="15"/>
      <c r="W27" s="15"/>
      <c r="X27" s="15"/>
      <c r="Y27" s="15"/>
      <c r="Z27" s="15"/>
    </row>
    <row r="28" ht="14.25" customHeight="1">
      <c r="A28" s="15"/>
      <c r="B28" s="118" t="s">
        <v>215</v>
      </c>
      <c r="C28" s="108"/>
      <c r="D28" s="108"/>
      <c r="E28" s="108"/>
      <c r="F28" s="108"/>
      <c r="G28" s="108"/>
      <c r="H28" s="108"/>
      <c r="I28" s="109"/>
      <c r="J28" s="15"/>
      <c r="K28" s="15"/>
      <c r="L28" s="15"/>
      <c r="M28" s="15"/>
      <c r="N28" s="15"/>
      <c r="O28" s="15"/>
      <c r="P28" s="15"/>
      <c r="Q28" s="15"/>
      <c r="R28" s="15"/>
      <c r="S28" s="15"/>
      <c r="T28" s="15"/>
      <c r="U28" s="15"/>
      <c r="V28" s="15"/>
      <c r="W28" s="15"/>
      <c r="X28" s="15"/>
      <c r="Y28" s="15"/>
      <c r="Z28" s="15"/>
    </row>
    <row r="29" ht="4.5" customHeight="1">
      <c r="A29" s="15"/>
      <c r="B29" s="30"/>
      <c r="C29" s="205"/>
      <c r="D29" s="205"/>
      <c r="E29" s="205"/>
      <c r="F29" s="205"/>
      <c r="G29" s="205"/>
      <c r="H29" s="206"/>
      <c r="I29" s="207"/>
      <c r="J29" s="15"/>
      <c r="K29" s="15"/>
      <c r="L29" s="15"/>
      <c r="M29" s="15"/>
      <c r="N29" s="15"/>
      <c r="O29" s="15"/>
      <c r="P29" s="15"/>
      <c r="Q29" s="15"/>
      <c r="R29" s="15"/>
      <c r="S29" s="15"/>
      <c r="T29" s="15"/>
      <c r="U29" s="15"/>
      <c r="V29" s="15"/>
      <c r="W29" s="15"/>
      <c r="X29" s="15"/>
      <c r="Y29" s="15"/>
      <c r="Z29" s="15"/>
    </row>
    <row r="30" ht="15.0" customHeight="1">
      <c r="A30" s="15"/>
      <c r="B30" s="208" t="s">
        <v>216</v>
      </c>
      <c r="C30" s="209" t="s">
        <v>217</v>
      </c>
      <c r="D30" s="210" t="s">
        <v>218</v>
      </c>
      <c r="E30" s="211" t="s">
        <v>219</v>
      </c>
      <c r="F30" s="18"/>
      <c r="G30" s="19"/>
      <c r="H30" s="176" t="s">
        <v>220</v>
      </c>
      <c r="I30" s="109"/>
      <c r="J30" s="15"/>
      <c r="K30" s="15"/>
      <c r="L30" s="15"/>
      <c r="M30" s="15"/>
      <c r="N30" s="15"/>
      <c r="O30" s="15"/>
      <c r="P30" s="15"/>
      <c r="Q30" s="15"/>
      <c r="R30" s="15"/>
      <c r="S30" s="15"/>
      <c r="T30" s="15"/>
      <c r="U30" s="15"/>
      <c r="V30" s="15"/>
      <c r="W30" s="15"/>
      <c r="X30" s="15"/>
      <c r="Y30" s="15"/>
      <c r="Z30" s="15"/>
    </row>
    <row r="31" ht="14.25" customHeight="1">
      <c r="A31" s="15"/>
      <c r="B31" s="212" t="s">
        <v>221</v>
      </c>
      <c r="C31" s="213" t="str">
        <f>+F15</f>
        <v>NA</v>
      </c>
      <c r="D31" s="214">
        <v>0.0</v>
      </c>
      <c r="E31" s="33"/>
      <c r="F31" s="33"/>
      <c r="G31" s="34"/>
      <c r="H31" s="215" t="s">
        <v>222</v>
      </c>
      <c r="I31" s="216"/>
      <c r="J31" s="15"/>
      <c r="K31" s="15"/>
      <c r="L31" s="15"/>
      <c r="M31" s="15"/>
      <c r="N31" s="15"/>
      <c r="O31" s="15"/>
      <c r="P31" s="15"/>
      <c r="Q31" s="15"/>
      <c r="R31" s="15"/>
      <c r="S31" s="15"/>
      <c r="T31" s="15"/>
      <c r="U31" s="15"/>
      <c r="V31" s="15"/>
      <c r="W31" s="15"/>
      <c r="X31" s="15"/>
      <c r="Y31" s="15"/>
      <c r="Z31" s="15"/>
    </row>
    <row r="32" ht="14.25" customHeight="1">
      <c r="A32" s="15"/>
      <c r="B32" s="217" t="s">
        <v>224</v>
      </c>
      <c r="C32" s="218">
        <f>+I16</f>
        <v>0</v>
      </c>
      <c r="D32" s="187">
        <v>0.5</v>
      </c>
      <c r="E32" s="219" t="str">
        <f>IFERROR((C31*D31)+(C32*D32)+IFERROR(C33*D33,0)+(C34*D34),"")</f>
        <v/>
      </c>
      <c r="G32" s="25"/>
      <c r="H32" s="185" t="s">
        <v>225</v>
      </c>
      <c r="I32" s="220"/>
      <c r="J32" s="15"/>
      <c r="K32" s="15"/>
      <c r="L32" s="15"/>
      <c r="M32" s="15"/>
      <c r="N32" s="15"/>
      <c r="O32" s="15"/>
      <c r="P32" s="15"/>
      <c r="Q32" s="15"/>
      <c r="R32" s="15"/>
      <c r="S32" s="15"/>
      <c r="T32" s="15"/>
      <c r="U32" s="15"/>
      <c r="V32" s="15"/>
      <c r="W32" s="15"/>
      <c r="X32" s="15"/>
      <c r="Y32" s="15"/>
      <c r="Z32" s="15"/>
    </row>
    <row r="33" ht="14.25" customHeight="1">
      <c r="A33" s="15"/>
      <c r="B33" s="217" t="s">
        <v>227</v>
      </c>
      <c r="C33" s="218">
        <f>+I24</f>
        <v>0</v>
      </c>
      <c r="D33" s="187">
        <v>0.35</v>
      </c>
      <c r="E33" s="33"/>
      <c r="F33" s="33"/>
      <c r="G33" s="34"/>
      <c r="H33" s="221" t="s">
        <v>228</v>
      </c>
      <c r="I33" s="222"/>
      <c r="J33" s="15"/>
      <c r="K33" s="15"/>
      <c r="L33" s="15"/>
      <c r="M33" s="15"/>
      <c r="N33" s="15"/>
      <c r="O33" s="15"/>
      <c r="P33" s="15"/>
      <c r="Q33" s="15"/>
      <c r="R33" s="15"/>
      <c r="S33" s="15"/>
      <c r="T33" s="15"/>
      <c r="U33" s="15"/>
      <c r="V33" s="15"/>
      <c r="W33" s="15"/>
      <c r="X33" s="15"/>
      <c r="Y33" s="15"/>
      <c r="Z33" s="15"/>
    </row>
    <row r="34" ht="14.25" customHeight="1">
      <c r="A34" s="15"/>
      <c r="B34" s="223" t="s">
        <v>229</v>
      </c>
      <c r="C34" s="224">
        <f>+Configuraciones!BX33</f>
        <v>0</v>
      </c>
      <c r="D34" s="225">
        <v>0.15</v>
      </c>
      <c r="E34" s="15"/>
      <c r="F34" s="170"/>
      <c r="G34" s="15"/>
      <c r="H34" s="15"/>
      <c r="I34" s="15"/>
      <c r="J34" s="15"/>
      <c r="K34" s="15"/>
      <c r="L34" s="15"/>
      <c r="M34" s="15"/>
      <c r="N34" s="15"/>
      <c r="O34" s="15"/>
      <c r="P34" s="15"/>
      <c r="Q34" s="15"/>
      <c r="R34" s="15"/>
      <c r="S34" s="15"/>
      <c r="T34" s="15"/>
      <c r="U34" s="15"/>
      <c r="V34" s="15"/>
      <c r="W34" s="15"/>
      <c r="X34" s="15"/>
      <c r="Y34" s="15"/>
      <c r="Z34" s="15"/>
    </row>
    <row r="35" ht="7.5" customHeight="1">
      <c r="A35" s="15"/>
      <c r="B35" s="15"/>
      <c r="C35" s="15"/>
      <c r="D35" s="15"/>
      <c r="E35" s="15"/>
      <c r="F35" s="170"/>
      <c r="G35" s="15"/>
      <c r="H35" s="15"/>
      <c r="I35" s="15"/>
      <c r="J35" s="15"/>
      <c r="K35" s="15"/>
      <c r="L35" s="15"/>
      <c r="M35" s="15"/>
      <c r="N35" s="15"/>
      <c r="O35" s="15"/>
      <c r="P35" s="15"/>
      <c r="Q35" s="15"/>
      <c r="R35" s="15"/>
      <c r="S35" s="15"/>
      <c r="T35" s="15"/>
      <c r="U35" s="15"/>
      <c r="V35" s="15"/>
      <c r="W35" s="15"/>
      <c r="X35" s="15"/>
      <c r="Y35" s="15"/>
      <c r="Z35" s="15"/>
    </row>
    <row r="36" ht="14.25" customHeight="1">
      <c r="A36" s="15"/>
      <c r="B36" s="226" t="s">
        <v>230</v>
      </c>
      <c r="C36" s="19"/>
      <c r="D36" s="227" t="str">
        <f>IF(OR(E32=0,E32=""),"",IFERROR(IF(E32&lt;0.4,"INSATISFACTORIO",IF(AND(E32&gt;=0.4,E32&lt;0.6),"ALERTA DE INSATISFACTORIO",IF(AND(E32&gt;=0.6,E32&lt;0.8),"SATISFACTORIO CON OBSERVACIONES","SATISFACTORIO"))),""))</f>
        <v/>
      </c>
      <c r="E36" s="19"/>
      <c r="F36" s="228" t="s">
        <v>231</v>
      </c>
      <c r="G36" s="108"/>
      <c r="H36" s="108"/>
      <c r="I36" s="109"/>
      <c r="J36" s="15"/>
      <c r="K36" s="15"/>
      <c r="L36" s="15"/>
      <c r="M36" s="15"/>
      <c r="N36" s="15"/>
      <c r="O36" s="15"/>
      <c r="P36" s="15"/>
      <c r="Q36" s="15"/>
      <c r="R36" s="15"/>
      <c r="S36" s="15"/>
      <c r="T36" s="15"/>
      <c r="U36" s="15"/>
      <c r="V36" s="15"/>
      <c r="W36" s="15"/>
      <c r="X36" s="15"/>
      <c r="Y36" s="15"/>
      <c r="Z36" s="15"/>
    </row>
    <row r="37" ht="23.25" customHeight="1">
      <c r="A37" s="15"/>
      <c r="B37" s="32"/>
      <c r="C37" s="34"/>
      <c r="D37" s="32"/>
      <c r="E37" s="34"/>
      <c r="F37" s="229" t="str">
        <f>IFERROR(VLOOKUP(D36,Configuraciones!BO37:BQ41,2,FALSE),"")</f>
        <v/>
      </c>
      <c r="G37" s="108"/>
      <c r="H37" s="108"/>
      <c r="I37" s="109"/>
      <c r="J37" s="15"/>
      <c r="K37" s="15"/>
      <c r="L37" s="15"/>
      <c r="M37" s="15"/>
      <c r="N37" s="15"/>
      <c r="O37" s="15"/>
      <c r="P37" s="15"/>
      <c r="Q37" s="15"/>
      <c r="R37" s="15"/>
      <c r="S37" s="15"/>
      <c r="T37" s="15"/>
      <c r="U37" s="15"/>
      <c r="V37" s="15"/>
      <c r="W37" s="15"/>
      <c r="X37" s="15"/>
      <c r="Y37" s="15"/>
      <c r="Z37" s="15"/>
    </row>
    <row r="38" ht="14.25" customHeight="1">
      <c r="A38" s="15"/>
      <c r="B38" s="230" t="s">
        <v>232</v>
      </c>
      <c r="C38" s="108"/>
      <c r="D38" s="108"/>
      <c r="E38" s="108"/>
      <c r="F38" s="108"/>
      <c r="G38" s="108"/>
      <c r="H38" s="108"/>
      <c r="I38" s="109"/>
      <c r="J38" s="15"/>
      <c r="K38" s="15"/>
      <c r="L38" s="15"/>
      <c r="M38" s="15"/>
      <c r="N38" s="15"/>
      <c r="O38" s="15"/>
      <c r="P38" s="15"/>
      <c r="Q38" s="15"/>
      <c r="R38" s="15"/>
      <c r="S38" s="15"/>
      <c r="T38" s="15"/>
      <c r="U38" s="15"/>
      <c r="V38" s="15"/>
      <c r="W38" s="15"/>
      <c r="X38" s="15"/>
      <c r="Y38" s="15"/>
      <c r="Z38" s="15"/>
    </row>
    <row r="39" ht="14.25" customHeight="1">
      <c r="A39" s="15"/>
      <c r="B39" s="231"/>
      <c r="C39" s="18"/>
      <c r="D39" s="18"/>
      <c r="E39" s="18"/>
      <c r="F39" s="18"/>
      <c r="G39" s="18"/>
      <c r="H39" s="18"/>
      <c r="I39" s="19"/>
      <c r="J39" s="15"/>
      <c r="K39" s="15"/>
      <c r="L39" s="15"/>
      <c r="M39" s="15"/>
      <c r="N39" s="15"/>
      <c r="O39" s="15"/>
      <c r="P39" s="15"/>
      <c r="Q39" s="15"/>
      <c r="R39" s="15"/>
      <c r="S39" s="15"/>
      <c r="T39" s="15"/>
      <c r="U39" s="15"/>
      <c r="V39" s="15"/>
      <c r="W39" s="15"/>
      <c r="X39" s="15"/>
      <c r="Y39" s="15"/>
      <c r="Z39" s="15"/>
    </row>
    <row r="40" ht="14.25" customHeight="1">
      <c r="A40" s="15"/>
      <c r="B40" s="24"/>
      <c r="I40" s="25"/>
      <c r="J40" s="15"/>
      <c r="K40" s="15"/>
      <c r="L40" s="15"/>
      <c r="M40" s="15"/>
      <c r="N40" s="15"/>
      <c r="O40" s="15"/>
      <c r="P40" s="15"/>
      <c r="Q40" s="15"/>
      <c r="R40" s="15"/>
      <c r="S40" s="15"/>
      <c r="T40" s="15"/>
      <c r="U40" s="15"/>
      <c r="V40" s="15"/>
      <c r="W40" s="15"/>
      <c r="X40" s="15"/>
      <c r="Y40" s="15"/>
      <c r="Z40" s="15"/>
    </row>
    <row r="41" ht="14.25" customHeight="1">
      <c r="A41" s="15"/>
      <c r="B41" s="24"/>
      <c r="I41" s="25"/>
      <c r="J41" s="15"/>
      <c r="K41" s="15"/>
      <c r="L41" s="15"/>
      <c r="M41" s="15"/>
      <c r="N41" s="15"/>
      <c r="O41" s="15"/>
      <c r="P41" s="15"/>
      <c r="Q41" s="15"/>
      <c r="R41" s="15"/>
      <c r="S41" s="15"/>
      <c r="T41" s="15"/>
      <c r="U41" s="15"/>
      <c r="V41" s="15"/>
      <c r="W41" s="15"/>
      <c r="X41" s="15"/>
      <c r="Y41" s="15"/>
      <c r="Z41" s="15"/>
    </row>
    <row r="42" ht="14.25" customHeight="1">
      <c r="A42" s="15"/>
      <c r="B42" s="24"/>
      <c r="I42" s="25"/>
      <c r="J42" s="15"/>
      <c r="K42" s="15"/>
      <c r="L42" s="15"/>
      <c r="M42" s="15"/>
      <c r="N42" s="15"/>
      <c r="O42" s="15"/>
      <c r="P42" s="15"/>
      <c r="Q42" s="15"/>
      <c r="R42" s="15"/>
      <c r="S42" s="15"/>
      <c r="T42" s="15"/>
      <c r="U42" s="15"/>
      <c r="V42" s="15"/>
      <c r="W42" s="15"/>
      <c r="X42" s="15"/>
      <c r="Y42" s="15"/>
      <c r="Z42" s="15"/>
    </row>
    <row r="43" ht="14.25" customHeight="1">
      <c r="A43" s="15"/>
      <c r="B43" s="24"/>
      <c r="I43" s="25"/>
      <c r="J43" s="15"/>
      <c r="K43" s="15"/>
      <c r="L43" s="15"/>
      <c r="M43" s="15"/>
      <c r="N43" s="15"/>
      <c r="O43" s="15"/>
      <c r="P43" s="15"/>
      <c r="Q43" s="15"/>
      <c r="R43" s="15"/>
      <c r="S43" s="15"/>
      <c r="T43" s="15"/>
      <c r="U43" s="15"/>
      <c r="V43" s="15"/>
      <c r="W43" s="15"/>
      <c r="X43" s="15"/>
      <c r="Y43" s="15"/>
      <c r="Z43" s="15"/>
    </row>
    <row r="44" ht="14.25" customHeight="1">
      <c r="A44" s="15"/>
      <c r="B44" s="24"/>
      <c r="I44" s="25"/>
      <c r="J44" s="15"/>
      <c r="K44" s="15"/>
      <c r="L44" s="15"/>
      <c r="M44" s="15"/>
      <c r="N44" s="15"/>
      <c r="O44" s="15"/>
      <c r="P44" s="15"/>
      <c r="Q44" s="15"/>
      <c r="R44" s="15"/>
      <c r="S44" s="15"/>
      <c r="T44" s="15"/>
      <c r="U44" s="15"/>
      <c r="V44" s="15"/>
      <c r="W44" s="15"/>
      <c r="X44" s="15"/>
      <c r="Y44" s="15"/>
      <c r="Z44" s="15"/>
    </row>
    <row r="45" ht="14.25" customHeight="1">
      <c r="A45" s="15"/>
      <c r="B45" s="24"/>
      <c r="I45" s="25"/>
      <c r="J45" s="15"/>
      <c r="K45" s="15"/>
      <c r="L45" s="15"/>
      <c r="M45" s="15"/>
      <c r="N45" s="15"/>
      <c r="O45" s="15"/>
      <c r="P45" s="15"/>
      <c r="Q45" s="15"/>
      <c r="R45" s="15"/>
      <c r="S45" s="15"/>
      <c r="T45" s="15"/>
      <c r="U45" s="15"/>
      <c r="V45" s="15"/>
      <c r="W45" s="15"/>
      <c r="X45" s="15"/>
      <c r="Y45" s="15"/>
      <c r="Z45" s="15"/>
    </row>
    <row r="46" ht="14.25" customHeight="1">
      <c r="A46" s="15"/>
      <c r="B46" s="24"/>
      <c r="I46" s="25"/>
      <c r="J46" s="15"/>
      <c r="K46" s="15"/>
      <c r="L46" s="15"/>
      <c r="M46" s="15"/>
      <c r="N46" s="15"/>
      <c r="O46" s="15"/>
      <c r="P46" s="15"/>
      <c r="Q46" s="15"/>
      <c r="R46" s="15"/>
      <c r="S46" s="15"/>
      <c r="T46" s="15"/>
      <c r="U46" s="15"/>
      <c r="V46" s="15"/>
      <c r="W46" s="15"/>
      <c r="X46" s="15"/>
      <c r="Y46" s="15"/>
      <c r="Z46" s="15"/>
    </row>
    <row r="47" ht="14.25" customHeight="1">
      <c r="A47" s="15"/>
      <c r="B47" s="32"/>
      <c r="C47" s="33"/>
      <c r="D47" s="33"/>
      <c r="E47" s="33"/>
      <c r="F47" s="33"/>
      <c r="G47" s="33"/>
      <c r="H47" s="33"/>
      <c r="I47" s="34"/>
      <c r="J47" s="15"/>
      <c r="K47" s="15"/>
      <c r="L47" s="15"/>
      <c r="M47" s="15"/>
      <c r="N47" s="15"/>
      <c r="O47" s="15"/>
      <c r="P47" s="15"/>
      <c r="Q47" s="15"/>
      <c r="R47" s="15"/>
      <c r="S47" s="15"/>
      <c r="T47" s="15"/>
      <c r="U47" s="15"/>
      <c r="V47" s="15"/>
      <c r="W47" s="15"/>
      <c r="X47" s="15"/>
      <c r="Y47" s="15"/>
      <c r="Z47" s="15"/>
    </row>
    <row r="48" ht="10.5" customHeight="1">
      <c r="A48" s="15"/>
      <c r="B48" s="15"/>
      <c r="C48" s="15"/>
      <c r="D48" s="15"/>
      <c r="E48" s="15"/>
      <c r="F48" s="170"/>
      <c r="G48" s="15"/>
      <c r="H48" s="15"/>
      <c r="I48" s="15"/>
      <c r="J48" s="15"/>
      <c r="K48" s="15"/>
      <c r="L48" s="15"/>
      <c r="M48" s="15"/>
      <c r="N48" s="15"/>
      <c r="O48" s="15"/>
      <c r="P48" s="15"/>
      <c r="Q48" s="15"/>
      <c r="R48" s="15"/>
      <c r="S48" s="15"/>
      <c r="T48" s="15"/>
      <c r="U48" s="15"/>
      <c r="V48" s="15"/>
      <c r="W48" s="15"/>
      <c r="X48" s="15"/>
      <c r="Y48" s="15"/>
      <c r="Z48" s="15"/>
    </row>
    <row r="49" ht="3.0" customHeight="1">
      <c r="A49" s="15"/>
      <c r="B49" s="15"/>
      <c r="C49" s="15"/>
      <c r="D49" s="15"/>
      <c r="E49" s="15"/>
      <c r="F49" s="170"/>
      <c r="G49" s="15"/>
      <c r="H49" s="15"/>
      <c r="I49" s="15"/>
      <c r="J49" s="15"/>
      <c r="K49" s="15"/>
      <c r="L49" s="15"/>
      <c r="M49" s="15"/>
      <c r="N49" s="15"/>
      <c r="O49" s="15"/>
      <c r="P49" s="15"/>
      <c r="Q49" s="15"/>
      <c r="R49" s="15"/>
      <c r="S49" s="15"/>
      <c r="T49" s="15"/>
      <c r="U49" s="15"/>
      <c r="V49" s="15"/>
      <c r="W49" s="15"/>
      <c r="X49" s="15"/>
      <c r="Y49" s="15"/>
      <c r="Z49" s="15"/>
    </row>
    <row r="50" ht="14.25" customHeight="1">
      <c r="A50" s="15"/>
      <c r="B50" s="232" t="s">
        <v>233</v>
      </c>
      <c r="J50" s="15"/>
      <c r="K50" s="15"/>
      <c r="L50" s="15"/>
      <c r="M50" s="15"/>
      <c r="N50" s="15"/>
      <c r="O50" s="15"/>
      <c r="P50" s="15"/>
      <c r="Q50" s="15"/>
      <c r="R50" s="15"/>
      <c r="S50" s="15"/>
      <c r="T50" s="15"/>
      <c r="U50" s="15"/>
      <c r="V50" s="15"/>
      <c r="W50" s="15"/>
      <c r="X50" s="15"/>
      <c r="Y50" s="15"/>
      <c r="Z50" s="15"/>
    </row>
    <row r="51" ht="14.25" customHeight="1">
      <c r="A51" s="15"/>
      <c r="B51" s="233" t="s">
        <v>239</v>
      </c>
      <c r="J51" s="15"/>
      <c r="K51" s="15"/>
      <c r="L51" s="15"/>
      <c r="M51" s="15"/>
      <c r="N51" s="15"/>
      <c r="O51" s="15"/>
      <c r="P51" s="15"/>
      <c r="Q51" s="15"/>
      <c r="R51" s="15"/>
      <c r="S51" s="15"/>
      <c r="T51" s="15"/>
      <c r="U51" s="15"/>
      <c r="V51" s="15"/>
      <c r="W51" s="15"/>
      <c r="X51" s="15"/>
      <c r="Y51" s="15"/>
      <c r="Z51" s="15"/>
    </row>
    <row r="52" ht="5.25" customHeight="1">
      <c r="A52" s="15"/>
      <c r="B52" s="15"/>
      <c r="C52" s="15"/>
      <c r="D52" s="15"/>
      <c r="E52" s="15"/>
      <c r="F52" s="170"/>
      <c r="G52" s="15"/>
      <c r="H52" s="15"/>
      <c r="I52" s="15"/>
      <c r="J52" s="15"/>
      <c r="K52" s="15"/>
      <c r="L52" s="15"/>
      <c r="M52" s="15"/>
      <c r="N52" s="15"/>
      <c r="O52" s="15"/>
      <c r="P52" s="15"/>
      <c r="Q52" s="15"/>
      <c r="R52" s="15"/>
      <c r="S52" s="15"/>
      <c r="T52" s="15"/>
      <c r="U52" s="15"/>
      <c r="V52" s="15"/>
      <c r="W52" s="15"/>
      <c r="X52" s="15"/>
      <c r="Y52" s="15"/>
      <c r="Z52" s="15"/>
    </row>
    <row r="53" ht="5.25" customHeight="1">
      <c r="A53" s="15"/>
      <c r="B53" s="15"/>
      <c r="C53" s="15"/>
      <c r="D53" s="15"/>
      <c r="E53" s="15"/>
      <c r="F53" s="170"/>
      <c r="G53" s="15"/>
      <c r="H53" s="15"/>
      <c r="I53" s="15"/>
      <c r="J53" s="15"/>
      <c r="K53" s="15"/>
      <c r="L53" s="15"/>
      <c r="M53" s="15"/>
      <c r="N53" s="15"/>
      <c r="O53" s="15"/>
      <c r="P53" s="15"/>
      <c r="Q53" s="15"/>
      <c r="R53" s="15"/>
      <c r="S53" s="15"/>
      <c r="T53" s="15"/>
      <c r="U53" s="15"/>
      <c r="V53" s="15"/>
      <c r="W53" s="15"/>
      <c r="X53" s="15"/>
      <c r="Y53" s="15"/>
      <c r="Z53" s="15"/>
    </row>
    <row r="54" ht="14.25" customHeight="1">
      <c r="A54" s="15"/>
      <c r="B54" s="15"/>
      <c r="C54" s="15"/>
      <c r="D54" s="15"/>
      <c r="E54" s="15"/>
      <c r="F54" s="170"/>
      <c r="G54" s="15"/>
      <c r="H54" s="15"/>
      <c r="I54" s="15"/>
      <c r="J54" s="15"/>
      <c r="K54" s="15"/>
      <c r="L54" s="15"/>
      <c r="M54" s="15"/>
      <c r="N54" s="15"/>
      <c r="O54" s="15"/>
      <c r="P54" s="15"/>
      <c r="Q54" s="15"/>
      <c r="R54" s="15"/>
      <c r="S54" s="15"/>
      <c r="T54" s="15"/>
      <c r="U54" s="15"/>
      <c r="V54" s="15"/>
      <c r="W54" s="15"/>
      <c r="X54" s="15"/>
      <c r="Y54" s="15"/>
      <c r="Z54" s="15"/>
    </row>
    <row r="55" ht="14.25" customHeight="1">
      <c r="A55" s="15"/>
      <c r="B55" s="15"/>
      <c r="C55" s="15"/>
      <c r="D55" s="15"/>
      <c r="E55" s="15"/>
      <c r="F55" s="170"/>
      <c r="G55" s="15"/>
      <c r="H55" s="15"/>
      <c r="I55" s="15"/>
      <c r="J55" s="15"/>
      <c r="K55" s="15"/>
      <c r="L55" s="15"/>
      <c r="M55" s="15"/>
      <c r="N55" s="15"/>
      <c r="O55" s="15"/>
      <c r="P55" s="15"/>
      <c r="Q55" s="15"/>
      <c r="R55" s="15"/>
      <c r="S55" s="15"/>
      <c r="T55" s="15"/>
      <c r="U55" s="15"/>
      <c r="V55" s="15"/>
      <c r="W55" s="15"/>
      <c r="X55" s="15"/>
      <c r="Y55" s="15"/>
      <c r="Z55" s="15"/>
    </row>
    <row r="56" ht="14.25" customHeight="1">
      <c r="A56" s="15"/>
      <c r="B56" s="15"/>
      <c r="C56" s="15"/>
      <c r="D56" s="15"/>
      <c r="E56" s="15"/>
      <c r="F56" s="170"/>
      <c r="G56" s="15"/>
      <c r="H56" s="15"/>
      <c r="I56" s="15"/>
      <c r="J56" s="15"/>
      <c r="K56" s="15"/>
      <c r="L56" s="15"/>
      <c r="M56" s="15"/>
      <c r="N56" s="15"/>
      <c r="O56" s="15"/>
      <c r="P56" s="15"/>
      <c r="Q56" s="15"/>
      <c r="R56" s="15"/>
      <c r="S56" s="15"/>
      <c r="T56" s="15"/>
      <c r="U56" s="15"/>
      <c r="V56" s="15"/>
      <c r="W56" s="15"/>
      <c r="X56" s="15"/>
      <c r="Y56" s="15"/>
      <c r="Z56" s="15"/>
    </row>
    <row r="57" ht="14.25" customHeight="1">
      <c r="A57" s="15"/>
      <c r="B57" s="15"/>
      <c r="C57" s="15"/>
      <c r="D57" s="15"/>
      <c r="E57" s="15"/>
      <c r="F57" s="170"/>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70"/>
      <c r="G58" s="15"/>
      <c r="H58" s="15"/>
      <c r="I58" s="15"/>
      <c r="J58" s="15"/>
      <c r="K58" s="15"/>
      <c r="L58" s="15"/>
      <c r="M58" s="15"/>
      <c r="N58" s="15"/>
      <c r="O58" s="15"/>
      <c r="P58" s="15"/>
      <c r="Q58" s="15"/>
      <c r="R58" s="15"/>
      <c r="S58" s="15"/>
      <c r="T58" s="15"/>
      <c r="U58" s="15"/>
      <c r="V58" s="15"/>
      <c r="W58" s="15"/>
      <c r="X58" s="15"/>
      <c r="Y58" s="15"/>
      <c r="Z58" s="15"/>
    </row>
    <row r="59" ht="14.25" customHeight="1">
      <c r="A59" s="15"/>
      <c r="B59" s="15"/>
      <c r="C59" s="15"/>
      <c r="D59" s="15"/>
      <c r="E59" s="15"/>
      <c r="F59" s="170"/>
      <c r="G59" s="15"/>
      <c r="H59" s="15"/>
      <c r="I59" s="15"/>
      <c r="J59" s="15"/>
      <c r="K59" s="15"/>
      <c r="L59" s="15"/>
      <c r="M59" s="15"/>
      <c r="N59" s="15"/>
      <c r="O59" s="15"/>
      <c r="P59" s="15"/>
      <c r="Q59" s="15"/>
      <c r="R59" s="15"/>
      <c r="S59" s="15"/>
      <c r="T59" s="15"/>
      <c r="U59" s="15"/>
      <c r="V59" s="15"/>
      <c r="W59" s="15"/>
      <c r="X59" s="15"/>
      <c r="Y59" s="15"/>
      <c r="Z59" s="15"/>
    </row>
    <row r="60" ht="14.25" customHeight="1">
      <c r="A60" s="15"/>
      <c r="B60" s="15"/>
      <c r="C60" s="15"/>
      <c r="D60" s="15"/>
      <c r="E60" s="15"/>
      <c r="F60" s="170"/>
      <c r="G60" s="15"/>
      <c r="H60" s="15"/>
      <c r="I60" s="15"/>
      <c r="J60" s="15"/>
      <c r="K60" s="15"/>
      <c r="L60" s="15"/>
      <c r="M60" s="15"/>
      <c r="N60" s="15"/>
      <c r="O60" s="15"/>
      <c r="P60" s="15"/>
      <c r="Q60" s="15"/>
      <c r="R60" s="15"/>
      <c r="S60" s="15"/>
      <c r="T60" s="15"/>
      <c r="U60" s="15"/>
      <c r="V60" s="15"/>
      <c r="W60" s="15"/>
      <c r="X60" s="15"/>
      <c r="Y60" s="15"/>
      <c r="Z60" s="15"/>
    </row>
    <row r="61" ht="14.25" customHeight="1">
      <c r="A61" s="15"/>
      <c r="B61" s="15"/>
      <c r="C61" s="15"/>
      <c r="D61" s="15"/>
      <c r="E61" s="15"/>
      <c r="F61" s="170"/>
      <c r="G61" s="15"/>
      <c r="H61" s="15"/>
      <c r="I61" s="15"/>
      <c r="J61" s="15"/>
      <c r="K61" s="15"/>
      <c r="L61" s="15"/>
      <c r="M61" s="15"/>
      <c r="N61" s="15"/>
      <c r="O61" s="15"/>
      <c r="P61" s="15"/>
      <c r="Q61" s="15"/>
      <c r="R61" s="15"/>
      <c r="S61" s="15"/>
      <c r="T61" s="15"/>
      <c r="U61" s="15"/>
      <c r="V61" s="15"/>
      <c r="W61" s="15"/>
      <c r="X61" s="15"/>
      <c r="Y61" s="15"/>
      <c r="Z61" s="15"/>
    </row>
    <row r="62" ht="14.25" customHeight="1">
      <c r="A62" s="15"/>
      <c r="B62" s="15"/>
      <c r="C62" s="15"/>
      <c r="D62" s="15"/>
      <c r="E62" s="15"/>
      <c r="F62" s="170"/>
      <c r="G62" s="15"/>
      <c r="H62" s="15"/>
      <c r="I62" s="15"/>
      <c r="J62" s="15"/>
      <c r="K62" s="15"/>
      <c r="L62" s="15"/>
      <c r="M62" s="15"/>
      <c r="N62" s="15"/>
      <c r="O62" s="15"/>
      <c r="P62" s="15"/>
      <c r="Q62" s="15"/>
      <c r="R62" s="15"/>
      <c r="S62" s="15"/>
      <c r="T62" s="15"/>
      <c r="U62" s="15"/>
      <c r="V62" s="15"/>
      <c r="W62" s="15"/>
      <c r="X62" s="15"/>
      <c r="Y62" s="15"/>
      <c r="Z62" s="15"/>
    </row>
    <row r="63" ht="14.25" customHeight="1">
      <c r="A63" s="15"/>
      <c r="B63" s="15"/>
      <c r="C63" s="15"/>
      <c r="D63" s="15"/>
      <c r="E63" s="15"/>
      <c r="F63" s="170"/>
      <c r="G63" s="15"/>
      <c r="H63" s="15"/>
      <c r="I63" s="15"/>
      <c r="J63" s="15"/>
      <c r="K63" s="15"/>
      <c r="L63" s="15"/>
      <c r="M63" s="15"/>
      <c r="N63" s="15"/>
      <c r="O63" s="15"/>
      <c r="P63" s="15"/>
      <c r="Q63" s="15"/>
      <c r="R63" s="15"/>
      <c r="S63" s="15"/>
      <c r="T63" s="15"/>
      <c r="U63" s="15"/>
      <c r="V63" s="15"/>
      <c r="W63" s="15"/>
      <c r="X63" s="15"/>
      <c r="Y63" s="15"/>
      <c r="Z63" s="15"/>
    </row>
    <row r="64" ht="14.25" customHeight="1">
      <c r="A64" s="15"/>
      <c r="B64" s="15"/>
      <c r="C64" s="15"/>
      <c r="D64" s="15"/>
      <c r="E64" s="15"/>
      <c r="F64" s="170"/>
      <c r="G64" s="15"/>
      <c r="H64" s="15"/>
      <c r="I64" s="15"/>
      <c r="J64" s="15"/>
      <c r="K64" s="15"/>
      <c r="L64" s="15"/>
      <c r="M64" s="15"/>
      <c r="N64" s="15"/>
      <c r="O64" s="15"/>
      <c r="P64" s="15"/>
      <c r="Q64" s="15"/>
      <c r="R64" s="15"/>
      <c r="S64" s="15"/>
      <c r="T64" s="15"/>
      <c r="U64" s="15"/>
      <c r="V64" s="15"/>
      <c r="W64" s="15"/>
      <c r="X64" s="15"/>
      <c r="Y64" s="15"/>
      <c r="Z64" s="15"/>
    </row>
    <row r="65" ht="14.25" customHeight="1">
      <c r="A65" s="15"/>
      <c r="B65" s="15"/>
      <c r="C65" s="15"/>
      <c r="D65" s="15"/>
      <c r="E65" s="15"/>
      <c r="F65" s="170"/>
      <c r="G65" s="15"/>
      <c r="H65" s="15"/>
      <c r="I65" s="15"/>
      <c r="J65" s="15"/>
      <c r="K65" s="15"/>
      <c r="L65" s="15"/>
      <c r="M65" s="15"/>
      <c r="N65" s="15"/>
      <c r="O65" s="15"/>
      <c r="P65" s="15"/>
      <c r="Q65" s="15"/>
      <c r="R65" s="15"/>
      <c r="S65" s="15"/>
      <c r="T65" s="15"/>
      <c r="U65" s="15"/>
      <c r="V65" s="15"/>
      <c r="W65" s="15"/>
      <c r="X65" s="15"/>
      <c r="Y65" s="15"/>
      <c r="Z65" s="15"/>
    </row>
    <row r="66" ht="14.25" customHeight="1">
      <c r="A66" s="15"/>
      <c r="B66" s="15"/>
      <c r="C66" s="15"/>
      <c r="D66" s="15"/>
      <c r="E66" s="15"/>
      <c r="F66" s="170"/>
      <c r="G66" s="15"/>
      <c r="H66" s="15"/>
      <c r="I66" s="15"/>
      <c r="J66" s="15"/>
      <c r="K66" s="15"/>
      <c r="L66" s="15"/>
      <c r="M66" s="15"/>
      <c r="N66" s="15"/>
      <c r="O66" s="15"/>
      <c r="P66" s="15"/>
      <c r="Q66" s="15"/>
      <c r="R66" s="15"/>
      <c r="S66" s="15"/>
      <c r="T66" s="15"/>
      <c r="U66" s="15"/>
      <c r="V66" s="15"/>
      <c r="W66" s="15"/>
      <c r="X66" s="15"/>
      <c r="Y66" s="15"/>
      <c r="Z66" s="15"/>
    </row>
    <row r="67" ht="14.25" customHeight="1">
      <c r="A67" s="15"/>
      <c r="B67" s="15"/>
      <c r="C67" s="15"/>
      <c r="D67" s="15"/>
      <c r="E67" s="15"/>
      <c r="F67" s="170"/>
      <c r="G67" s="15"/>
      <c r="H67" s="15"/>
      <c r="I67" s="15"/>
      <c r="J67" s="15"/>
      <c r="K67" s="15"/>
      <c r="L67" s="15"/>
      <c r="M67" s="15"/>
      <c r="N67" s="15"/>
      <c r="O67" s="15"/>
      <c r="P67" s="15"/>
      <c r="Q67" s="15"/>
      <c r="R67" s="15"/>
      <c r="S67" s="15"/>
      <c r="T67" s="15"/>
      <c r="U67" s="15"/>
      <c r="V67" s="15"/>
      <c r="W67" s="15"/>
      <c r="X67" s="15"/>
      <c r="Y67" s="15"/>
      <c r="Z67" s="15"/>
    </row>
    <row r="68" ht="14.25" customHeight="1">
      <c r="A68" s="15"/>
      <c r="B68" s="15"/>
      <c r="C68" s="15"/>
      <c r="D68" s="15"/>
      <c r="E68" s="15"/>
      <c r="F68" s="170"/>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70"/>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70"/>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70"/>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70"/>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70"/>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70"/>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70"/>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70"/>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70"/>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70"/>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70"/>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70"/>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70"/>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70"/>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70"/>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70"/>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70"/>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70"/>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70"/>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70"/>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70"/>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70"/>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70"/>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70"/>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70"/>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70"/>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70"/>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70"/>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70"/>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70"/>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70"/>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70"/>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70"/>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70"/>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70"/>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70"/>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70"/>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70"/>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70"/>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70"/>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70"/>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70"/>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70"/>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70"/>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70"/>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70"/>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70"/>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70"/>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70"/>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70"/>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70"/>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70"/>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70"/>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70"/>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70"/>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70"/>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70"/>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70"/>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70"/>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70"/>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70"/>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70"/>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70"/>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70"/>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70"/>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70"/>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70"/>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70"/>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70"/>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70"/>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70"/>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70"/>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70"/>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70"/>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70"/>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70"/>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70"/>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70"/>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70"/>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70"/>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70"/>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70"/>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70"/>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70"/>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70"/>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70"/>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70"/>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70"/>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70"/>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70"/>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70"/>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70"/>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70"/>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70"/>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70"/>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70"/>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70"/>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70"/>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70"/>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70"/>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70"/>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70"/>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70"/>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70"/>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70"/>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70"/>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70"/>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70"/>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70"/>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70"/>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70"/>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70"/>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70"/>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70"/>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70"/>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70"/>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70"/>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70"/>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70"/>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70"/>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70"/>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70"/>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70"/>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70"/>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70"/>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70"/>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70"/>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70"/>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70"/>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70"/>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70"/>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70"/>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70"/>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70"/>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70"/>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70"/>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70"/>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70"/>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70"/>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70"/>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70"/>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70"/>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70"/>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70"/>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70"/>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70"/>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70"/>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70"/>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70"/>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70"/>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70"/>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70"/>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70"/>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70"/>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70"/>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70"/>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70"/>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70"/>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70"/>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70"/>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70"/>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70"/>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70"/>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70"/>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70"/>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70"/>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70"/>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70"/>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70"/>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70"/>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70"/>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70"/>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70"/>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70"/>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70"/>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70"/>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70"/>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70"/>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70"/>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70"/>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70"/>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70"/>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70"/>
      <c r="G251" s="15"/>
      <c r="H251" s="15"/>
      <c r="I251" s="15"/>
      <c r="J251" s="15"/>
      <c r="K251" s="15"/>
      <c r="L251" s="15"/>
      <c r="M251" s="15"/>
      <c r="N251" s="15"/>
      <c r="O251" s="15"/>
      <c r="P251" s="15"/>
      <c r="Q251" s="15"/>
      <c r="R251" s="15"/>
      <c r="S251" s="15"/>
      <c r="T251" s="15"/>
      <c r="U251" s="15"/>
      <c r="V251" s="15"/>
      <c r="W251" s="15"/>
      <c r="X251" s="15"/>
      <c r="Y251" s="15"/>
      <c r="Z251" s="15"/>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C3:I3"/>
    <mergeCell ref="C4:I4"/>
    <mergeCell ref="C5:I5"/>
    <mergeCell ref="C6:I6"/>
    <mergeCell ref="M6:O6"/>
    <mergeCell ref="B9:F9"/>
    <mergeCell ref="H9:I9"/>
    <mergeCell ref="L13:O13"/>
    <mergeCell ref="L14:O14"/>
    <mergeCell ref="L15:O15"/>
    <mergeCell ref="H16:H17"/>
    <mergeCell ref="I16:I17"/>
    <mergeCell ref="L16:O16"/>
    <mergeCell ref="H19:I19"/>
    <mergeCell ref="F37:I37"/>
    <mergeCell ref="B38:I38"/>
    <mergeCell ref="B39:I47"/>
    <mergeCell ref="B50:I50"/>
    <mergeCell ref="B51:I51"/>
    <mergeCell ref="B28:I28"/>
    <mergeCell ref="E30:G31"/>
    <mergeCell ref="H30:I30"/>
    <mergeCell ref="E32:G33"/>
    <mergeCell ref="B36:C37"/>
    <mergeCell ref="D36:E37"/>
    <mergeCell ref="F36:I36"/>
  </mergeCells>
  <dataValidations>
    <dataValidation type="list" allowBlank="1" showErrorMessage="1" sqref="I31:I33">
      <formula1>LIK_EVCUALI</formula1>
    </dataValidation>
  </dataValidations>
  <printOptions/>
  <pageMargins bottom="0.35433070866141736" footer="0.0" header="0.0" left="0.2362204724409449" right="0.2362204724409449" top="0.5511811023622047"/>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4BEE8"/>
    <pageSetUpPr/>
  </sheetPr>
  <sheetViews>
    <sheetView showGridLines="0" workbookViewId="0"/>
  </sheetViews>
  <sheetFormatPr customHeight="1" defaultColWidth="12.63" defaultRowHeight="15.0"/>
  <cols>
    <col customWidth="1" min="1" max="1" width="2.88"/>
    <col customWidth="1" min="2" max="2" width="9.13"/>
    <col customWidth="1" min="3" max="3" width="10.88"/>
    <col customWidth="1" min="4" max="4" width="10.13"/>
    <col customWidth="1" min="5" max="6" width="10.88"/>
    <col customWidth="1" min="7" max="7" width="2.13"/>
    <col customWidth="1" min="8" max="8" width="28.13"/>
    <col customWidth="1" min="9" max="9" width="15.0"/>
    <col customWidth="1" min="10" max="10" width="2.13"/>
    <col customWidth="1" hidden="1" min="11" max="11" width="39.38"/>
    <col customWidth="1" hidden="1" min="12" max="15" width="10.63"/>
    <col customWidth="1" min="16" max="26" width="10.63"/>
  </cols>
  <sheetData>
    <row r="1" ht="5.25" customHeight="1">
      <c r="A1" s="15"/>
      <c r="B1" s="15"/>
      <c r="C1" s="15"/>
      <c r="D1" s="15"/>
      <c r="E1" s="15"/>
      <c r="F1" s="170"/>
      <c r="G1" s="15"/>
      <c r="H1" s="15"/>
      <c r="I1" s="15"/>
      <c r="J1" s="15"/>
      <c r="K1" s="15"/>
      <c r="L1" s="15"/>
      <c r="M1" s="15"/>
      <c r="N1" s="15"/>
      <c r="O1" s="15"/>
      <c r="P1" s="15"/>
      <c r="Q1" s="15"/>
      <c r="R1" s="15"/>
      <c r="S1" s="15"/>
      <c r="T1" s="15"/>
      <c r="U1" s="15"/>
      <c r="V1" s="15"/>
      <c r="W1" s="15"/>
      <c r="X1" s="15"/>
      <c r="Y1" s="15"/>
      <c r="Z1" s="15"/>
    </row>
    <row r="2" ht="14.25" customHeight="1">
      <c r="A2" s="15"/>
      <c r="B2" s="15"/>
      <c r="C2" s="15"/>
      <c r="D2" s="15"/>
      <c r="E2" s="15"/>
      <c r="F2" s="170"/>
      <c r="G2" s="15"/>
      <c r="H2" s="15"/>
      <c r="I2" s="15"/>
      <c r="J2" s="35"/>
      <c r="K2" s="35"/>
      <c r="L2" s="15"/>
      <c r="M2" s="15"/>
      <c r="N2" s="15"/>
      <c r="O2" s="15"/>
      <c r="P2" s="15"/>
      <c r="Q2" s="15"/>
      <c r="R2" s="15"/>
      <c r="S2" s="15"/>
      <c r="T2" s="15"/>
      <c r="U2" s="15"/>
      <c r="V2" s="15"/>
      <c r="W2" s="15"/>
      <c r="X2" s="15"/>
      <c r="Y2" s="15"/>
      <c r="Z2" s="15"/>
    </row>
    <row r="3" ht="14.25" customHeight="1">
      <c r="A3" s="15"/>
      <c r="B3" s="15"/>
      <c r="C3" s="171" t="s">
        <v>196</v>
      </c>
      <c r="J3" s="35"/>
      <c r="K3" s="35"/>
      <c r="L3" s="15"/>
      <c r="M3" s="15"/>
      <c r="N3" s="15"/>
      <c r="O3" s="15"/>
      <c r="P3" s="15"/>
      <c r="Q3" s="15"/>
      <c r="R3" s="15"/>
      <c r="S3" s="15"/>
      <c r="T3" s="15"/>
      <c r="U3" s="15"/>
      <c r="V3" s="15"/>
      <c r="W3" s="15"/>
      <c r="X3" s="15"/>
      <c r="Y3" s="15"/>
      <c r="Z3" s="15"/>
    </row>
    <row r="4" ht="14.25" customHeight="1">
      <c r="A4" s="15"/>
      <c r="B4" s="15"/>
      <c r="C4" s="172" t="str">
        <f>+'1.Informe&amp;Reporte_Actividades'!C3</f>
        <v>PROGRAMA PACE - UPA2477</v>
      </c>
      <c r="J4" s="173"/>
      <c r="K4" s="173"/>
      <c r="L4" s="15"/>
      <c r="M4" s="15"/>
      <c r="N4" s="15"/>
      <c r="O4" s="15"/>
      <c r="P4" s="15"/>
      <c r="Q4" s="15"/>
      <c r="R4" s="15"/>
      <c r="S4" s="15"/>
      <c r="T4" s="15"/>
      <c r="U4" s="15"/>
      <c r="V4" s="15"/>
      <c r="W4" s="15"/>
      <c r="X4" s="15"/>
      <c r="Y4" s="15"/>
      <c r="Z4" s="15"/>
    </row>
    <row r="5" ht="14.25" customHeight="1">
      <c r="A5" s="15"/>
      <c r="B5" s="15"/>
      <c r="C5" s="174" t="str">
        <f>+'1.Informe&amp;Reporte_Actividades'!C4</f>
        <v>Universidad de Playa Ancha</v>
      </c>
      <c r="J5" s="175"/>
      <c r="K5" s="175"/>
      <c r="L5" s="15"/>
      <c r="M5" s="15"/>
      <c r="N5" s="15"/>
      <c r="O5" s="15"/>
      <c r="P5" s="15"/>
      <c r="Q5" s="15"/>
      <c r="R5" s="15"/>
      <c r="S5" s="15"/>
      <c r="T5" s="15"/>
      <c r="U5" s="15"/>
      <c r="V5" s="15"/>
      <c r="W5" s="15"/>
      <c r="X5" s="15"/>
      <c r="Y5" s="15"/>
      <c r="Z5" s="15"/>
    </row>
    <row r="6" ht="14.25" customHeight="1">
      <c r="A6" s="15"/>
      <c r="B6" s="15"/>
      <c r="C6" s="172" t="s">
        <v>245</v>
      </c>
      <c r="J6" s="15"/>
      <c r="K6" s="15"/>
      <c r="L6" s="15"/>
      <c r="M6" s="174"/>
      <c r="P6" s="15"/>
      <c r="Q6" s="15"/>
      <c r="R6" s="15"/>
      <c r="S6" s="15"/>
      <c r="T6" s="15"/>
      <c r="U6" s="15"/>
      <c r="V6" s="15"/>
      <c r="W6" s="15"/>
      <c r="X6" s="15"/>
      <c r="Y6" s="15"/>
      <c r="Z6" s="15"/>
    </row>
    <row r="7" ht="14.25" customHeight="1">
      <c r="A7" s="15"/>
      <c r="B7" s="15"/>
      <c r="C7" s="15"/>
      <c r="D7" s="15"/>
      <c r="E7" s="15"/>
      <c r="F7" s="170"/>
      <c r="G7" s="15"/>
      <c r="H7" s="15"/>
      <c r="I7" s="15"/>
      <c r="J7" s="15"/>
      <c r="K7" s="15"/>
      <c r="L7" s="15"/>
      <c r="M7" s="15"/>
      <c r="N7" s="15"/>
      <c r="O7" s="15"/>
      <c r="P7" s="15"/>
      <c r="Q7" s="15"/>
      <c r="R7" s="15"/>
      <c r="S7" s="15"/>
      <c r="T7" s="15"/>
      <c r="U7" s="15"/>
      <c r="V7" s="15"/>
      <c r="W7" s="15"/>
      <c r="X7" s="15"/>
      <c r="Y7" s="15"/>
      <c r="Z7" s="15"/>
    </row>
    <row r="8" ht="6.0" customHeight="1">
      <c r="A8" s="15"/>
      <c r="B8" s="15"/>
      <c r="C8" s="15"/>
      <c r="D8" s="15"/>
      <c r="E8" s="15"/>
      <c r="F8" s="170"/>
      <c r="G8" s="15"/>
      <c r="H8" s="15"/>
      <c r="I8" s="15"/>
      <c r="J8" s="15"/>
      <c r="K8" s="15"/>
      <c r="L8" s="15"/>
      <c r="M8" s="15"/>
      <c r="N8" s="15"/>
      <c r="O8" s="15"/>
      <c r="P8" s="15"/>
      <c r="Q8" s="15"/>
      <c r="R8" s="15"/>
      <c r="S8" s="15"/>
      <c r="T8" s="15"/>
      <c r="U8" s="15"/>
      <c r="V8" s="15"/>
      <c r="W8" s="15"/>
      <c r="X8" s="15"/>
      <c r="Y8" s="15"/>
      <c r="Z8" s="15"/>
    </row>
    <row r="9" ht="14.25" customHeight="1">
      <c r="A9" s="15"/>
      <c r="B9" s="176" t="s">
        <v>198</v>
      </c>
      <c r="C9" s="108"/>
      <c r="D9" s="108"/>
      <c r="E9" s="108"/>
      <c r="F9" s="109"/>
      <c r="G9" s="15"/>
      <c r="H9" s="176" t="s">
        <v>199</v>
      </c>
      <c r="I9" s="109"/>
      <c r="J9" s="35"/>
      <c r="K9" s="15"/>
      <c r="L9" s="15"/>
      <c r="M9" s="15"/>
      <c r="N9" s="15"/>
      <c r="O9" s="15"/>
      <c r="P9" s="15"/>
      <c r="Q9" s="15"/>
      <c r="R9" s="15"/>
      <c r="S9" s="15"/>
      <c r="T9" s="15"/>
      <c r="U9" s="15"/>
      <c r="V9" s="15"/>
      <c r="W9" s="15"/>
      <c r="X9" s="15"/>
      <c r="Y9" s="15"/>
      <c r="Z9" s="15"/>
    </row>
    <row r="10" ht="3.0" customHeight="1">
      <c r="A10" s="15"/>
      <c r="B10" s="15"/>
      <c r="C10" s="15"/>
      <c r="D10" s="15"/>
      <c r="E10" s="15"/>
      <c r="F10" s="170"/>
      <c r="G10" s="15"/>
      <c r="H10" s="169"/>
      <c r="I10" s="177"/>
      <c r="J10" s="15"/>
      <c r="K10" s="15"/>
      <c r="L10" s="15"/>
      <c r="M10" s="15"/>
      <c r="N10" s="15"/>
      <c r="O10" s="15"/>
      <c r="P10" s="15"/>
      <c r="Q10" s="15"/>
      <c r="R10" s="15"/>
      <c r="S10" s="15"/>
      <c r="T10" s="15"/>
      <c r="U10" s="15"/>
      <c r="V10" s="15"/>
      <c r="W10" s="15"/>
      <c r="X10" s="15"/>
      <c r="Y10" s="15"/>
      <c r="Z10" s="15"/>
    </row>
    <row r="11" ht="13.5" customHeight="1">
      <c r="A11" s="178"/>
      <c r="B11" s="179"/>
      <c r="C11" s="180" t="s">
        <v>200</v>
      </c>
      <c r="D11" s="180" t="s">
        <v>201</v>
      </c>
      <c r="E11" s="180" t="s">
        <v>202</v>
      </c>
      <c r="F11" s="181" t="s">
        <v>203</v>
      </c>
      <c r="G11" s="178"/>
      <c r="H11" s="182" t="s">
        <v>204</v>
      </c>
      <c r="I11" s="183">
        <f>Configuraciones!CF11</f>
        <v>0</v>
      </c>
      <c r="J11" s="178"/>
      <c r="K11" s="178"/>
      <c r="L11" s="178"/>
      <c r="M11" s="178"/>
      <c r="N11" s="178"/>
      <c r="O11" s="178"/>
      <c r="P11" s="178"/>
      <c r="Q11" s="178"/>
      <c r="R11" s="178"/>
      <c r="S11" s="178"/>
      <c r="T11" s="178"/>
      <c r="U11" s="178"/>
      <c r="V11" s="178"/>
      <c r="W11" s="178"/>
      <c r="X11" s="178"/>
      <c r="Y11" s="178"/>
      <c r="Z11" s="178"/>
    </row>
    <row r="12" ht="13.5" customHeight="1">
      <c r="A12" s="184"/>
      <c r="B12" s="185" t="str">
        <f>Configuraciones!AR9</f>
        <v>GO</v>
      </c>
      <c r="C12" s="186">
        <f>Configuraciones!BE9</f>
        <v>9</v>
      </c>
      <c r="D12" s="186">
        <f>Configuraciones!BF9</f>
        <v>0</v>
      </c>
      <c r="E12" s="186">
        <f>Configuraciones!BG9</f>
        <v>9</v>
      </c>
      <c r="F12" s="187">
        <f>Configuraciones!BH9</f>
        <v>0</v>
      </c>
      <c r="G12" s="184"/>
      <c r="H12" s="188" t="s">
        <v>205</v>
      </c>
      <c r="I12" s="189">
        <f>Configuraciones!CF12</f>
        <v>0</v>
      </c>
      <c r="J12" s="184"/>
      <c r="K12" s="184"/>
      <c r="L12" s="184"/>
      <c r="M12" s="184"/>
      <c r="N12" s="184"/>
      <c r="O12" s="184"/>
      <c r="P12" s="184"/>
      <c r="Q12" s="184"/>
      <c r="R12" s="184"/>
      <c r="S12" s="184"/>
      <c r="T12" s="184"/>
      <c r="U12" s="184"/>
      <c r="V12" s="184"/>
      <c r="W12" s="184"/>
      <c r="X12" s="184"/>
      <c r="Y12" s="184"/>
      <c r="Z12" s="184"/>
    </row>
    <row r="13" ht="13.5" customHeight="1">
      <c r="A13" s="184"/>
      <c r="B13" s="185" t="str">
        <f>Configuraciones!AR10</f>
        <v>PEM</v>
      </c>
      <c r="C13" s="186">
        <f>Configuraciones!BE10</f>
        <v>0</v>
      </c>
      <c r="D13" s="186">
        <f>Configuraciones!BF10</f>
        <v>0</v>
      </c>
      <c r="E13" s="186">
        <f>Configuraciones!BG10</f>
        <v>0</v>
      </c>
      <c r="F13" s="187" t="str">
        <f>Configuraciones!BH10</f>
        <v>NA</v>
      </c>
      <c r="G13" s="184"/>
      <c r="H13" s="188" t="s">
        <v>206</v>
      </c>
      <c r="I13" s="189">
        <f>Configuraciones!CF13</f>
        <v>0</v>
      </c>
      <c r="J13" s="184"/>
      <c r="K13" s="184"/>
      <c r="L13" s="174"/>
      <c r="P13" s="184"/>
      <c r="Q13" s="184"/>
      <c r="R13" s="184"/>
      <c r="S13" s="184"/>
      <c r="T13" s="184"/>
      <c r="U13" s="184"/>
      <c r="V13" s="184"/>
      <c r="W13" s="184"/>
      <c r="X13" s="184"/>
      <c r="Y13" s="184"/>
      <c r="Z13" s="184"/>
    </row>
    <row r="14" ht="13.5" customHeight="1">
      <c r="A14" s="184"/>
      <c r="B14" s="185" t="str">
        <f>Configuraciones!AR11</f>
        <v>AES</v>
      </c>
      <c r="C14" s="186">
        <f>Configuraciones!BE11</f>
        <v>3</v>
      </c>
      <c r="D14" s="186">
        <f>Configuraciones!BF11</f>
        <v>0</v>
      </c>
      <c r="E14" s="186">
        <f>Configuraciones!BG11</f>
        <v>3</v>
      </c>
      <c r="F14" s="187">
        <f>Configuraciones!BH11</f>
        <v>0</v>
      </c>
      <c r="G14" s="184"/>
      <c r="H14" s="188" t="s">
        <v>207</v>
      </c>
      <c r="I14" s="189">
        <f>Configuraciones!CF14</f>
        <v>0</v>
      </c>
      <c r="J14" s="184"/>
      <c r="K14" s="184"/>
      <c r="L14" s="174"/>
      <c r="P14" s="184"/>
      <c r="Q14" s="184"/>
      <c r="R14" s="184"/>
      <c r="S14" s="184"/>
      <c r="T14" s="184"/>
      <c r="U14" s="184"/>
      <c r="V14" s="184"/>
      <c r="W14" s="184"/>
      <c r="X14" s="184"/>
      <c r="Y14" s="184"/>
      <c r="Z14" s="184"/>
    </row>
    <row r="15" ht="13.5" customHeight="1">
      <c r="A15" s="184"/>
      <c r="B15" s="190" t="str">
        <f>Configuraciones!AR12</f>
        <v>TOTAL</v>
      </c>
      <c r="C15" s="191">
        <f>Configuraciones!BE12</f>
        <v>12</v>
      </c>
      <c r="D15" s="191">
        <f>Configuraciones!BF12</f>
        <v>0</v>
      </c>
      <c r="E15" s="191">
        <f>Configuraciones!BG12</f>
        <v>12</v>
      </c>
      <c r="F15" s="192">
        <f>Configuraciones!BH12</f>
        <v>0</v>
      </c>
      <c r="G15" s="184"/>
      <c r="H15" s="193" t="s">
        <v>208</v>
      </c>
      <c r="I15" s="189">
        <f>Configuraciones!CF15</f>
        <v>0</v>
      </c>
      <c r="J15" s="184"/>
      <c r="K15" s="184"/>
      <c r="L15" s="174"/>
      <c r="P15" s="184"/>
      <c r="Q15" s="184"/>
      <c r="R15" s="184"/>
      <c r="S15" s="184"/>
      <c r="T15" s="184"/>
      <c r="U15" s="184"/>
      <c r="V15" s="184"/>
      <c r="W15" s="184"/>
      <c r="X15" s="184"/>
      <c r="Y15" s="184"/>
      <c r="Z15" s="184"/>
    </row>
    <row r="16" ht="12.0" customHeight="1">
      <c r="A16" s="15"/>
      <c r="B16" s="15"/>
      <c r="C16" s="15"/>
      <c r="D16" s="15"/>
      <c r="E16" s="15"/>
      <c r="F16" s="170"/>
      <c r="G16" s="15"/>
      <c r="H16" s="194" t="s">
        <v>209</v>
      </c>
      <c r="I16" s="195">
        <f>Configuraciones!CF17</f>
        <v>0</v>
      </c>
      <c r="J16" s="15"/>
      <c r="K16" s="15"/>
      <c r="L16" s="174"/>
      <c r="P16" s="15"/>
      <c r="Q16" s="15"/>
      <c r="R16" s="15"/>
      <c r="S16" s="15"/>
      <c r="T16" s="15"/>
      <c r="U16" s="15"/>
      <c r="V16" s="15"/>
      <c r="W16" s="15"/>
      <c r="X16" s="15"/>
      <c r="Y16" s="15"/>
      <c r="Z16" s="15"/>
    </row>
    <row r="17" ht="12.0" customHeight="1">
      <c r="A17" s="15"/>
      <c r="B17" s="15"/>
      <c r="C17" s="15"/>
      <c r="D17" s="15"/>
      <c r="E17" s="15"/>
      <c r="F17" s="170"/>
      <c r="G17" s="15"/>
      <c r="H17" s="49"/>
      <c r="I17" s="51"/>
      <c r="J17" s="15"/>
      <c r="K17" s="15"/>
      <c r="L17" s="15"/>
      <c r="M17" s="15"/>
      <c r="N17" s="15"/>
      <c r="O17" s="15"/>
      <c r="P17" s="15"/>
      <c r="Q17" s="15"/>
      <c r="R17" s="15"/>
      <c r="S17" s="15"/>
      <c r="T17" s="15"/>
      <c r="U17" s="15"/>
      <c r="V17" s="15"/>
      <c r="W17" s="15"/>
      <c r="X17" s="15"/>
      <c r="Y17" s="15"/>
      <c r="Z17" s="15"/>
    </row>
    <row r="18" ht="12.0" customHeight="1">
      <c r="A18" s="15"/>
      <c r="B18" s="15"/>
      <c r="C18" s="15"/>
      <c r="D18" s="15"/>
      <c r="E18" s="15"/>
      <c r="F18" s="170"/>
      <c r="G18" s="15"/>
      <c r="H18" s="15"/>
      <c r="I18" s="15"/>
      <c r="J18" s="15"/>
      <c r="K18" s="15"/>
      <c r="L18" s="15"/>
      <c r="M18" s="15"/>
      <c r="N18" s="15"/>
      <c r="O18" s="15"/>
      <c r="P18" s="15"/>
      <c r="Q18" s="15"/>
      <c r="R18" s="15"/>
      <c r="S18" s="15"/>
      <c r="T18" s="15"/>
      <c r="U18" s="15"/>
      <c r="V18" s="15"/>
      <c r="W18" s="15"/>
      <c r="X18" s="15"/>
      <c r="Y18" s="15"/>
      <c r="Z18" s="15"/>
    </row>
    <row r="19" ht="15.0" customHeight="1">
      <c r="A19" s="15"/>
      <c r="B19" s="15"/>
      <c r="C19" s="15"/>
      <c r="D19" s="15"/>
      <c r="E19" s="15"/>
      <c r="F19" s="170"/>
      <c r="G19" s="15"/>
      <c r="H19" s="196" t="s">
        <v>210</v>
      </c>
      <c r="I19" s="109"/>
      <c r="J19" s="15"/>
      <c r="K19" s="15"/>
      <c r="L19" s="15"/>
      <c r="M19" s="15"/>
      <c r="N19" s="15"/>
      <c r="O19" s="15"/>
      <c r="P19" s="15"/>
      <c r="Q19" s="15"/>
      <c r="R19" s="15"/>
      <c r="S19" s="15"/>
      <c r="T19" s="15"/>
      <c r="U19" s="15"/>
      <c r="V19" s="15"/>
      <c r="W19" s="15"/>
      <c r="X19" s="15"/>
      <c r="Y19" s="15"/>
      <c r="Z19" s="15"/>
    </row>
    <row r="20" ht="5.25" customHeight="1">
      <c r="A20" s="15"/>
      <c r="B20" s="15"/>
      <c r="C20" s="15"/>
      <c r="D20" s="15"/>
      <c r="E20" s="15"/>
      <c r="F20" s="170"/>
      <c r="G20" s="15"/>
      <c r="H20" s="172"/>
      <c r="I20" s="172"/>
      <c r="J20" s="15"/>
      <c r="K20" s="15"/>
      <c r="L20" s="15"/>
      <c r="M20" s="15"/>
      <c r="N20" s="15"/>
      <c r="O20" s="15"/>
      <c r="P20" s="15"/>
      <c r="Q20" s="15"/>
      <c r="R20" s="15"/>
      <c r="S20" s="15"/>
      <c r="T20" s="15"/>
      <c r="U20" s="15"/>
      <c r="V20" s="15"/>
      <c r="W20" s="15"/>
      <c r="X20" s="15"/>
      <c r="Y20" s="15"/>
      <c r="Z20" s="15"/>
    </row>
    <row r="21" ht="14.25" customHeight="1">
      <c r="A21" s="15"/>
      <c r="B21" s="15"/>
      <c r="C21" s="15"/>
      <c r="D21" s="15"/>
      <c r="E21" s="15"/>
      <c r="F21" s="170"/>
      <c r="G21" s="15"/>
      <c r="H21" s="197" t="s">
        <v>241</v>
      </c>
      <c r="I21" s="198"/>
      <c r="J21" s="15"/>
      <c r="K21" s="15"/>
      <c r="L21" s="15"/>
      <c r="M21" s="15"/>
      <c r="N21" s="15"/>
      <c r="O21" s="15"/>
      <c r="P21" s="15"/>
      <c r="Q21" s="15"/>
      <c r="R21" s="15"/>
      <c r="S21" s="15"/>
      <c r="T21" s="15"/>
      <c r="U21" s="15"/>
      <c r="V21" s="15"/>
      <c r="W21" s="15"/>
      <c r="X21" s="15"/>
      <c r="Y21" s="15"/>
      <c r="Z21" s="15"/>
    </row>
    <row r="22" ht="13.5" customHeight="1">
      <c r="A22" s="15"/>
      <c r="B22" s="15"/>
      <c r="C22" s="15"/>
      <c r="D22" s="15"/>
      <c r="E22" s="15"/>
      <c r="F22" s="170"/>
      <c r="G22" s="15"/>
      <c r="H22" s="199" t="s">
        <v>246</v>
      </c>
      <c r="I22" s="200"/>
      <c r="J22" s="15"/>
      <c r="K22" s="15"/>
      <c r="L22" s="15"/>
      <c r="M22" s="15"/>
      <c r="N22" s="15"/>
      <c r="O22" s="15"/>
      <c r="P22" s="15"/>
      <c r="Q22" s="15"/>
      <c r="R22" s="15"/>
      <c r="S22" s="15"/>
      <c r="T22" s="15"/>
      <c r="U22" s="15"/>
      <c r="V22" s="15"/>
      <c r="W22" s="15"/>
      <c r="X22" s="15"/>
      <c r="Y22" s="15"/>
      <c r="Z22" s="15"/>
    </row>
    <row r="23" ht="13.5" customHeight="1">
      <c r="A23" s="15"/>
      <c r="B23" s="15"/>
      <c r="C23" s="15"/>
      <c r="D23" s="15"/>
      <c r="E23" s="15"/>
      <c r="F23" s="170"/>
      <c r="G23" s="15"/>
      <c r="H23" s="201" t="s">
        <v>247</v>
      </c>
      <c r="I23" s="202">
        <f>+I21-I22</f>
        <v>0</v>
      </c>
      <c r="J23" s="15"/>
      <c r="K23" s="15"/>
      <c r="L23" s="15"/>
      <c r="M23" s="15"/>
      <c r="N23" s="15"/>
      <c r="O23" s="15"/>
      <c r="P23" s="15"/>
      <c r="Q23" s="15"/>
      <c r="R23" s="15"/>
      <c r="S23" s="15"/>
      <c r="T23" s="15"/>
      <c r="U23" s="15"/>
      <c r="V23" s="15"/>
      <c r="W23" s="15"/>
      <c r="X23" s="15"/>
      <c r="Y23" s="15"/>
      <c r="Z23" s="15"/>
    </row>
    <row r="24" ht="13.5" customHeight="1">
      <c r="A24" s="15"/>
      <c r="B24" s="15"/>
      <c r="C24" s="15"/>
      <c r="D24" s="15"/>
      <c r="E24" s="15"/>
      <c r="F24" s="170"/>
      <c r="G24" s="15"/>
      <c r="H24" s="203" t="s">
        <v>248</v>
      </c>
      <c r="I24" s="204">
        <f>IFERROR(I22/I21,0)</f>
        <v>0</v>
      </c>
      <c r="J24" s="15"/>
      <c r="K24" s="15"/>
      <c r="L24" s="15"/>
      <c r="M24" s="15"/>
      <c r="N24" s="15"/>
      <c r="O24" s="15"/>
      <c r="P24" s="15"/>
      <c r="Q24" s="15"/>
      <c r="R24" s="15"/>
      <c r="S24" s="15"/>
      <c r="T24" s="15"/>
      <c r="U24" s="15"/>
      <c r="V24" s="15"/>
      <c r="W24" s="15"/>
      <c r="X24" s="15"/>
      <c r="Y24" s="15"/>
      <c r="Z24" s="15"/>
    </row>
    <row r="25" ht="15.0" customHeight="1">
      <c r="A25" s="15"/>
      <c r="B25" s="15"/>
      <c r="C25" s="15"/>
      <c r="D25" s="15"/>
      <c r="E25" s="15"/>
      <c r="F25" s="170"/>
      <c r="G25" s="15"/>
      <c r="H25" s="15" t="str">
        <f>IF(OR(E32=0,E32=""),"",IFERROR(IF(E32&lt;0.4,"INSATISFACTORIO",IF(AND(E32&gt;=0.4,E32&lt;0.6),"ALERTA DE INSATISFACTORIO",IF(AND(E32&gt;=0.6,E32&lt;0.8),"SATISFACTORIO CON OBSERVACIONES","SATISFACTORIO"))),""))</f>
        <v/>
      </c>
      <c r="I25" s="15"/>
      <c r="J25" s="15"/>
      <c r="K25" s="15"/>
      <c r="L25" s="15"/>
      <c r="M25" s="15"/>
      <c r="N25" s="15"/>
      <c r="O25" s="15"/>
      <c r="P25" s="15"/>
      <c r="Q25" s="15"/>
      <c r="R25" s="15"/>
      <c r="S25" s="15"/>
      <c r="T25" s="15"/>
      <c r="U25" s="15"/>
      <c r="V25" s="15"/>
      <c r="W25" s="15"/>
      <c r="X25" s="15"/>
      <c r="Y25" s="15"/>
      <c r="Z25" s="15"/>
    </row>
    <row r="26" ht="12.75" customHeight="1">
      <c r="A26" s="15"/>
      <c r="B26" s="15"/>
      <c r="C26" s="15"/>
      <c r="D26" s="15"/>
      <c r="E26" s="15"/>
      <c r="F26" s="170"/>
      <c r="G26" s="15"/>
      <c r="H26" s="15"/>
      <c r="I26" s="15"/>
      <c r="J26" s="15"/>
      <c r="K26" s="15"/>
      <c r="L26" s="15"/>
      <c r="M26" s="15"/>
      <c r="N26" s="15"/>
      <c r="O26" s="15"/>
      <c r="P26" s="15"/>
      <c r="Q26" s="15"/>
      <c r="R26" s="15"/>
      <c r="S26" s="15"/>
      <c r="T26" s="15"/>
      <c r="U26" s="15"/>
      <c r="V26" s="15"/>
      <c r="W26" s="15"/>
      <c r="X26" s="15"/>
      <c r="Y26" s="15"/>
      <c r="Z26" s="15"/>
    </row>
    <row r="27" ht="4.5" customHeight="1">
      <c r="A27" s="15"/>
      <c r="B27" s="15"/>
      <c r="C27" s="15"/>
      <c r="D27" s="15"/>
      <c r="E27" s="15"/>
      <c r="F27" s="170"/>
      <c r="G27" s="15"/>
      <c r="H27" s="15"/>
      <c r="I27" s="15"/>
      <c r="J27" s="15"/>
      <c r="K27" s="15"/>
      <c r="L27" s="15"/>
      <c r="M27" s="15"/>
      <c r="N27" s="15"/>
      <c r="O27" s="15"/>
      <c r="P27" s="15"/>
      <c r="Q27" s="15"/>
      <c r="R27" s="15"/>
      <c r="S27" s="15"/>
      <c r="T27" s="15"/>
      <c r="U27" s="15"/>
      <c r="V27" s="15"/>
      <c r="W27" s="15"/>
      <c r="X27" s="15"/>
      <c r="Y27" s="15"/>
      <c r="Z27" s="15"/>
    </row>
    <row r="28" ht="14.25" customHeight="1">
      <c r="A28" s="15"/>
      <c r="B28" s="118" t="s">
        <v>215</v>
      </c>
      <c r="C28" s="108"/>
      <c r="D28" s="108"/>
      <c r="E28" s="108"/>
      <c r="F28" s="108"/>
      <c r="G28" s="108"/>
      <c r="H28" s="108"/>
      <c r="I28" s="109"/>
      <c r="J28" s="15"/>
      <c r="K28" s="15"/>
      <c r="L28" s="15"/>
      <c r="M28" s="15"/>
      <c r="N28" s="15"/>
      <c r="O28" s="15"/>
      <c r="P28" s="15"/>
      <c r="Q28" s="15"/>
      <c r="R28" s="15"/>
      <c r="S28" s="15"/>
      <c r="T28" s="15"/>
      <c r="U28" s="15"/>
      <c r="V28" s="15"/>
      <c r="W28" s="15"/>
      <c r="X28" s="15"/>
      <c r="Y28" s="15"/>
      <c r="Z28" s="15"/>
    </row>
    <row r="29" ht="4.5" customHeight="1">
      <c r="A29" s="15"/>
      <c r="B29" s="30"/>
      <c r="C29" s="205"/>
      <c r="D29" s="205"/>
      <c r="E29" s="205"/>
      <c r="F29" s="205"/>
      <c r="G29" s="205"/>
      <c r="H29" s="206"/>
      <c r="I29" s="207"/>
      <c r="J29" s="15"/>
      <c r="K29" s="15"/>
      <c r="L29" s="15"/>
      <c r="M29" s="15"/>
      <c r="N29" s="15"/>
      <c r="O29" s="15"/>
      <c r="P29" s="15"/>
      <c r="Q29" s="15"/>
      <c r="R29" s="15"/>
      <c r="S29" s="15"/>
      <c r="T29" s="15"/>
      <c r="U29" s="15"/>
      <c r="V29" s="15"/>
      <c r="W29" s="15"/>
      <c r="X29" s="15"/>
      <c r="Y29" s="15"/>
      <c r="Z29" s="15"/>
    </row>
    <row r="30" ht="15.0" customHeight="1">
      <c r="A30" s="15"/>
      <c r="B30" s="208" t="s">
        <v>216</v>
      </c>
      <c r="C30" s="209" t="s">
        <v>217</v>
      </c>
      <c r="D30" s="210" t="s">
        <v>218</v>
      </c>
      <c r="E30" s="211" t="s">
        <v>219</v>
      </c>
      <c r="F30" s="18"/>
      <c r="G30" s="19"/>
      <c r="H30" s="176" t="s">
        <v>220</v>
      </c>
      <c r="I30" s="109"/>
      <c r="J30" s="15"/>
      <c r="K30" s="15"/>
      <c r="L30" s="15"/>
      <c r="M30" s="15"/>
      <c r="N30" s="15"/>
      <c r="O30" s="15"/>
      <c r="P30" s="15"/>
      <c r="Q30" s="15"/>
      <c r="R30" s="15"/>
      <c r="S30" s="15"/>
      <c r="T30" s="15"/>
      <c r="U30" s="15"/>
      <c r="V30" s="15"/>
      <c r="W30" s="15"/>
      <c r="X30" s="15"/>
      <c r="Y30" s="15"/>
      <c r="Z30" s="15"/>
    </row>
    <row r="31" ht="14.25" customHeight="1">
      <c r="A31" s="15"/>
      <c r="B31" s="212" t="s">
        <v>221</v>
      </c>
      <c r="C31" s="213">
        <f>+F15</f>
        <v>0</v>
      </c>
      <c r="D31" s="214">
        <v>0.4</v>
      </c>
      <c r="E31" s="33"/>
      <c r="F31" s="33"/>
      <c r="G31" s="34"/>
      <c r="H31" s="215" t="s">
        <v>222</v>
      </c>
      <c r="I31" s="216"/>
      <c r="J31" s="15"/>
      <c r="K31" s="15"/>
      <c r="L31" s="15"/>
      <c r="M31" s="15"/>
      <c r="N31" s="15"/>
      <c r="O31" s="15"/>
      <c r="P31" s="15"/>
      <c r="Q31" s="15"/>
      <c r="R31" s="15"/>
      <c r="S31" s="15"/>
      <c r="T31" s="15"/>
      <c r="U31" s="15"/>
      <c r="V31" s="15"/>
      <c r="W31" s="15"/>
      <c r="X31" s="15"/>
      <c r="Y31" s="15"/>
      <c r="Z31" s="15"/>
    </row>
    <row r="32" ht="14.25" customHeight="1">
      <c r="A32" s="15"/>
      <c r="B32" s="217" t="s">
        <v>224</v>
      </c>
      <c r="C32" s="218">
        <f>+I16</f>
        <v>0</v>
      </c>
      <c r="D32" s="187">
        <v>0.15</v>
      </c>
      <c r="E32" s="219">
        <f>IFERROR((C31*D31)+(C32*D32)+IFERROR(C33*D33,0)+(C34*D34),"")</f>
        <v>0</v>
      </c>
      <c r="G32" s="25"/>
      <c r="H32" s="185" t="s">
        <v>225</v>
      </c>
      <c r="I32" s="220"/>
      <c r="J32" s="15"/>
      <c r="K32" s="15"/>
      <c r="L32" s="15"/>
      <c r="M32" s="15"/>
      <c r="N32" s="15"/>
      <c r="O32" s="15"/>
      <c r="P32" s="15"/>
      <c r="Q32" s="15"/>
      <c r="R32" s="15"/>
      <c r="S32" s="15"/>
      <c r="T32" s="15"/>
      <c r="U32" s="15"/>
      <c r="V32" s="15"/>
      <c r="W32" s="15"/>
      <c r="X32" s="15"/>
      <c r="Y32" s="15"/>
      <c r="Z32" s="15"/>
    </row>
    <row r="33" ht="14.25" customHeight="1">
      <c r="A33" s="15"/>
      <c r="B33" s="217" t="s">
        <v>227</v>
      </c>
      <c r="C33" s="218">
        <f>+I24</f>
        <v>0</v>
      </c>
      <c r="D33" s="187">
        <v>0.3</v>
      </c>
      <c r="E33" s="33"/>
      <c r="F33" s="33"/>
      <c r="G33" s="34"/>
      <c r="H33" s="221" t="s">
        <v>228</v>
      </c>
      <c r="I33" s="222"/>
      <c r="J33" s="15"/>
      <c r="K33" s="15"/>
      <c r="L33" s="15"/>
      <c r="M33" s="15"/>
      <c r="N33" s="15"/>
      <c r="O33" s="15"/>
      <c r="P33" s="15"/>
      <c r="Q33" s="15"/>
      <c r="R33" s="15"/>
      <c r="S33" s="15"/>
      <c r="T33" s="15"/>
      <c r="U33" s="15"/>
      <c r="V33" s="15"/>
      <c r="W33" s="15"/>
      <c r="X33" s="15"/>
      <c r="Y33" s="15"/>
      <c r="Z33" s="15"/>
    </row>
    <row r="34" ht="14.25" customHeight="1">
      <c r="A34" s="15"/>
      <c r="B34" s="223" t="s">
        <v>229</v>
      </c>
      <c r="C34" s="224">
        <f>+Configuraciones!BY33</f>
        <v>0</v>
      </c>
      <c r="D34" s="225">
        <v>0.15</v>
      </c>
      <c r="E34" s="15"/>
      <c r="F34" s="170"/>
      <c r="G34" s="15"/>
      <c r="H34" s="15"/>
      <c r="I34" s="15"/>
      <c r="J34" s="15"/>
      <c r="K34" s="15"/>
      <c r="L34" s="15"/>
      <c r="M34" s="15"/>
      <c r="N34" s="15"/>
      <c r="O34" s="15"/>
      <c r="P34" s="15"/>
      <c r="Q34" s="15"/>
      <c r="R34" s="15"/>
      <c r="S34" s="15"/>
      <c r="T34" s="15"/>
      <c r="U34" s="15"/>
      <c r="V34" s="15"/>
      <c r="W34" s="15"/>
      <c r="X34" s="15"/>
      <c r="Y34" s="15"/>
      <c r="Z34" s="15"/>
    </row>
    <row r="35" ht="7.5" customHeight="1">
      <c r="A35" s="15"/>
      <c r="B35" s="15"/>
      <c r="C35" s="15"/>
      <c r="D35" s="15"/>
      <c r="E35" s="15"/>
      <c r="F35" s="170"/>
      <c r="G35" s="15"/>
      <c r="H35" s="15"/>
      <c r="I35" s="15"/>
      <c r="J35" s="15"/>
      <c r="K35" s="15"/>
      <c r="L35" s="15"/>
      <c r="M35" s="15"/>
      <c r="N35" s="15"/>
      <c r="O35" s="15"/>
      <c r="P35" s="15"/>
      <c r="Q35" s="15"/>
      <c r="R35" s="15"/>
      <c r="S35" s="15"/>
      <c r="T35" s="15"/>
      <c r="U35" s="15"/>
      <c r="V35" s="15"/>
      <c r="W35" s="15"/>
      <c r="X35" s="15"/>
      <c r="Y35" s="15"/>
      <c r="Z35" s="15"/>
    </row>
    <row r="36" ht="14.25" customHeight="1">
      <c r="A36" s="15"/>
      <c r="B36" s="226" t="s">
        <v>230</v>
      </c>
      <c r="C36" s="19"/>
      <c r="D36" s="227" t="str">
        <f>IF(E32=0,"",IFERROR(IF(E32&lt;0.4,"INSATISFACTORIO",IF(AND(E32&gt;=0.4,E32&lt;0.6),"ALERTA DE INSATISFACTORIO",IF(AND(E32&gt;=0.6,E32&lt;0.8),"SATISFACTORIO CON OBSERVACIONES","SATISFACTORIO"))),""))</f>
        <v/>
      </c>
      <c r="E36" s="19"/>
      <c r="F36" s="228" t="s">
        <v>231</v>
      </c>
      <c r="G36" s="108"/>
      <c r="H36" s="108"/>
      <c r="I36" s="109"/>
      <c r="J36" s="15"/>
      <c r="K36" s="15"/>
      <c r="L36" s="15"/>
      <c r="M36" s="15"/>
      <c r="N36" s="15"/>
      <c r="O36" s="15"/>
      <c r="P36" s="15"/>
      <c r="Q36" s="15"/>
      <c r="R36" s="15"/>
      <c r="S36" s="15"/>
      <c r="T36" s="15"/>
      <c r="U36" s="15"/>
      <c r="V36" s="15"/>
      <c r="W36" s="15"/>
      <c r="X36" s="15"/>
      <c r="Y36" s="15"/>
      <c r="Z36" s="15"/>
    </row>
    <row r="37" ht="23.25" customHeight="1">
      <c r="A37" s="15"/>
      <c r="B37" s="32"/>
      <c r="C37" s="34"/>
      <c r="D37" s="32"/>
      <c r="E37" s="34"/>
      <c r="F37" s="229" t="str">
        <f>IFERROR(VLOOKUP(D36,Configuraciones!BO37:BQ41,2,FALSE),"")</f>
        <v/>
      </c>
      <c r="G37" s="108"/>
      <c r="H37" s="108"/>
      <c r="I37" s="109"/>
      <c r="J37" s="15"/>
      <c r="K37" s="15"/>
      <c r="L37" s="15"/>
      <c r="M37" s="15"/>
      <c r="N37" s="15"/>
      <c r="O37" s="15"/>
      <c r="P37" s="15"/>
      <c r="Q37" s="15"/>
      <c r="R37" s="15"/>
      <c r="S37" s="15"/>
      <c r="T37" s="15"/>
      <c r="U37" s="15"/>
      <c r="V37" s="15"/>
      <c r="W37" s="15"/>
      <c r="X37" s="15"/>
      <c r="Y37" s="15"/>
      <c r="Z37" s="15"/>
    </row>
    <row r="38" ht="14.25" customHeight="1">
      <c r="A38" s="15"/>
      <c r="B38" s="230" t="s">
        <v>232</v>
      </c>
      <c r="C38" s="108"/>
      <c r="D38" s="108"/>
      <c r="E38" s="108"/>
      <c r="F38" s="108"/>
      <c r="G38" s="108"/>
      <c r="H38" s="108"/>
      <c r="I38" s="109"/>
      <c r="J38" s="15"/>
      <c r="K38" s="15"/>
      <c r="L38" s="15"/>
      <c r="M38" s="15"/>
      <c r="N38" s="15"/>
      <c r="O38" s="15"/>
      <c r="P38" s="15"/>
      <c r="Q38" s="15"/>
      <c r="R38" s="15"/>
      <c r="S38" s="15"/>
      <c r="T38" s="15"/>
      <c r="U38" s="15"/>
      <c r="V38" s="15"/>
      <c r="W38" s="15"/>
      <c r="X38" s="15"/>
      <c r="Y38" s="15"/>
      <c r="Z38" s="15"/>
    </row>
    <row r="39" ht="14.25" customHeight="1">
      <c r="A39" s="15"/>
      <c r="B39" s="231"/>
      <c r="C39" s="18"/>
      <c r="D39" s="18"/>
      <c r="E39" s="18"/>
      <c r="F39" s="18"/>
      <c r="G39" s="18"/>
      <c r="H39" s="18"/>
      <c r="I39" s="19"/>
      <c r="J39" s="15"/>
      <c r="K39" s="15"/>
      <c r="L39" s="15"/>
      <c r="M39" s="15"/>
      <c r="N39" s="15"/>
      <c r="O39" s="15"/>
      <c r="P39" s="15"/>
      <c r="Q39" s="15"/>
      <c r="R39" s="15"/>
      <c r="S39" s="15"/>
      <c r="T39" s="15"/>
      <c r="U39" s="15"/>
      <c r="V39" s="15"/>
      <c r="W39" s="15"/>
      <c r="X39" s="15"/>
      <c r="Y39" s="15"/>
      <c r="Z39" s="15"/>
    </row>
    <row r="40" ht="14.25" customHeight="1">
      <c r="A40" s="15"/>
      <c r="B40" s="24"/>
      <c r="I40" s="25"/>
      <c r="J40" s="15"/>
      <c r="K40" s="15"/>
      <c r="L40" s="15"/>
      <c r="M40" s="15"/>
      <c r="N40" s="15"/>
      <c r="O40" s="15"/>
      <c r="P40" s="15"/>
      <c r="Q40" s="15"/>
      <c r="R40" s="15"/>
      <c r="S40" s="15"/>
      <c r="T40" s="15"/>
      <c r="U40" s="15"/>
      <c r="V40" s="15"/>
      <c r="W40" s="15"/>
      <c r="X40" s="15"/>
      <c r="Y40" s="15"/>
      <c r="Z40" s="15"/>
    </row>
    <row r="41" ht="14.25" customHeight="1">
      <c r="A41" s="15"/>
      <c r="B41" s="24"/>
      <c r="I41" s="25"/>
      <c r="J41" s="15"/>
      <c r="K41" s="15"/>
      <c r="L41" s="15"/>
      <c r="M41" s="15"/>
      <c r="N41" s="15"/>
      <c r="O41" s="15"/>
      <c r="P41" s="15"/>
      <c r="Q41" s="15"/>
      <c r="R41" s="15"/>
      <c r="S41" s="15"/>
      <c r="T41" s="15"/>
      <c r="U41" s="15"/>
      <c r="V41" s="15"/>
      <c r="W41" s="15"/>
      <c r="X41" s="15"/>
      <c r="Y41" s="15"/>
      <c r="Z41" s="15"/>
    </row>
    <row r="42" ht="14.25" customHeight="1">
      <c r="A42" s="15"/>
      <c r="B42" s="24"/>
      <c r="I42" s="25"/>
      <c r="J42" s="15"/>
      <c r="K42" s="15"/>
      <c r="L42" s="15"/>
      <c r="M42" s="15"/>
      <c r="N42" s="15"/>
      <c r="O42" s="15"/>
      <c r="P42" s="15"/>
      <c r="Q42" s="15"/>
      <c r="R42" s="15"/>
      <c r="S42" s="15"/>
      <c r="T42" s="15"/>
      <c r="U42" s="15"/>
      <c r="V42" s="15"/>
      <c r="W42" s="15"/>
      <c r="X42" s="15"/>
      <c r="Y42" s="15"/>
      <c r="Z42" s="15"/>
    </row>
    <row r="43" ht="14.25" customHeight="1">
      <c r="A43" s="15"/>
      <c r="B43" s="24"/>
      <c r="I43" s="25"/>
      <c r="J43" s="15"/>
      <c r="K43" s="15"/>
      <c r="L43" s="15"/>
      <c r="M43" s="15"/>
      <c r="N43" s="15"/>
      <c r="O43" s="15"/>
      <c r="P43" s="15"/>
      <c r="Q43" s="15"/>
      <c r="R43" s="15"/>
      <c r="S43" s="15"/>
      <c r="T43" s="15"/>
      <c r="U43" s="15"/>
      <c r="V43" s="15"/>
      <c r="W43" s="15"/>
      <c r="X43" s="15"/>
      <c r="Y43" s="15"/>
      <c r="Z43" s="15"/>
    </row>
    <row r="44" ht="14.25" customHeight="1">
      <c r="A44" s="15"/>
      <c r="B44" s="24"/>
      <c r="I44" s="25"/>
      <c r="J44" s="15"/>
      <c r="K44" s="15"/>
      <c r="L44" s="15"/>
      <c r="M44" s="15"/>
      <c r="N44" s="15"/>
      <c r="O44" s="15"/>
      <c r="P44" s="15"/>
      <c r="Q44" s="15"/>
      <c r="R44" s="15"/>
      <c r="S44" s="15"/>
      <c r="T44" s="15"/>
      <c r="U44" s="15"/>
      <c r="V44" s="15"/>
      <c r="W44" s="15"/>
      <c r="X44" s="15"/>
      <c r="Y44" s="15"/>
      <c r="Z44" s="15"/>
    </row>
    <row r="45" ht="14.25" customHeight="1">
      <c r="A45" s="15"/>
      <c r="B45" s="24"/>
      <c r="I45" s="25"/>
      <c r="J45" s="15"/>
      <c r="K45" s="15"/>
      <c r="L45" s="15"/>
      <c r="M45" s="15"/>
      <c r="N45" s="15"/>
      <c r="O45" s="15"/>
      <c r="P45" s="15"/>
      <c r="Q45" s="15"/>
      <c r="R45" s="15"/>
      <c r="S45" s="15"/>
      <c r="T45" s="15"/>
      <c r="U45" s="15"/>
      <c r="V45" s="15"/>
      <c r="W45" s="15"/>
      <c r="X45" s="15"/>
      <c r="Y45" s="15"/>
      <c r="Z45" s="15"/>
    </row>
    <row r="46" ht="14.25" customHeight="1">
      <c r="A46" s="15"/>
      <c r="B46" s="24"/>
      <c r="I46" s="25"/>
      <c r="J46" s="15"/>
      <c r="K46" s="15"/>
      <c r="L46" s="15"/>
      <c r="M46" s="15"/>
      <c r="N46" s="15"/>
      <c r="O46" s="15"/>
      <c r="P46" s="15"/>
      <c r="Q46" s="15"/>
      <c r="R46" s="15"/>
      <c r="S46" s="15"/>
      <c r="T46" s="15"/>
      <c r="U46" s="15"/>
      <c r="V46" s="15"/>
      <c r="W46" s="15"/>
      <c r="X46" s="15"/>
      <c r="Y46" s="15"/>
      <c r="Z46" s="15"/>
    </row>
    <row r="47" ht="14.25" customHeight="1">
      <c r="A47" s="15"/>
      <c r="B47" s="32"/>
      <c r="C47" s="33"/>
      <c r="D47" s="33"/>
      <c r="E47" s="33"/>
      <c r="F47" s="33"/>
      <c r="G47" s="33"/>
      <c r="H47" s="33"/>
      <c r="I47" s="34"/>
      <c r="J47" s="15"/>
      <c r="K47" s="15"/>
      <c r="L47" s="15"/>
      <c r="M47" s="15"/>
      <c r="N47" s="15"/>
      <c r="O47" s="15"/>
      <c r="P47" s="15"/>
      <c r="Q47" s="15"/>
      <c r="R47" s="15"/>
      <c r="S47" s="15"/>
      <c r="T47" s="15"/>
      <c r="U47" s="15"/>
      <c r="V47" s="15"/>
      <c r="W47" s="15"/>
      <c r="X47" s="15"/>
      <c r="Y47" s="15"/>
      <c r="Z47" s="15"/>
    </row>
    <row r="48" ht="10.5" customHeight="1">
      <c r="A48" s="15"/>
      <c r="B48" s="15"/>
      <c r="C48" s="15"/>
      <c r="D48" s="15"/>
      <c r="E48" s="15"/>
      <c r="F48" s="170"/>
      <c r="G48" s="15"/>
      <c r="H48" s="15"/>
      <c r="I48" s="15"/>
      <c r="J48" s="15"/>
      <c r="K48" s="15"/>
      <c r="L48" s="15"/>
      <c r="M48" s="15"/>
      <c r="N48" s="15"/>
      <c r="O48" s="15"/>
      <c r="P48" s="15"/>
      <c r="Q48" s="15"/>
      <c r="R48" s="15"/>
      <c r="S48" s="15"/>
      <c r="T48" s="15"/>
      <c r="U48" s="15"/>
      <c r="V48" s="15"/>
      <c r="W48" s="15"/>
      <c r="X48" s="15"/>
      <c r="Y48" s="15"/>
      <c r="Z48" s="15"/>
    </row>
    <row r="49" ht="3.0" customHeight="1">
      <c r="A49" s="15"/>
      <c r="B49" s="15"/>
      <c r="C49" s="15"/>
      <c r="D49" s="15"/>
      <c r="E49" s="15"/>
      <c r="F49" s="170"/>
      <c r="G49" s="15"/>
      <c r="H49" s="15"/>
      <c r="I49" s="15"/>
      <c r="J49" s="15"/>
      <c r="K49" s="15"/>
      <c r="L49" s="15"/>
      <c r="M49" s="15"/>
      <c r="N49" s="15"/>
      <c r="O49" s="15"/>
      <c r="P49" s="15"/>
      <c r="Q49" s="15"/>
      <c r="R49" s="15"/>
      <c r="S49" s="15"/>
      <c r="T49" s="15"/>
      <c r="U49" s="15"/>
      <c r="V49" s="15"/>
      <c r="W49" s="15"/>
      <c r="X49" s="15"/>
      <c r="Y49" s="15"/>
      <c r="Z49" s="15"/>
    </row>
    <row r="50" ht="14.25" customHeight="1">
      <c r="A50" s="15"/>
      <c r="B50" s="232" t="s">
        <v>233</v>
      </c>
      <c r="J50" s="15"/>
      <c r="K50" s="15"/>
      <c r="L50" s="15"/>
      <c r="M50" s="15"/>
      <c r="N50" s="15"/>
      <c r="O50" s="15"/>
      <c r="P50" s="15"/>
      <c r="Q50" s="15"/>
      <c r="R50" s="15"/>
      <c r="S50" s="15"/>
      <c r="T50" s="15"/>
      <c r="U50" s="15"/>
      <c r="V50" s="15"/>
      <c r="W50" s="15"/>
      <c r="X50" s="15"/>
      <c r="Y50" s="15"/>
      <c r="Z50" s="15"/>
    </row>
    <row r="51" ht="14.25" customHeight="1">
      <c r="A51" s="15"/>
      <c r="B51" s="233" t="s">
        <v>239</v>
      </c>
      <c r="J51" s="15"/>
      <c r="K51" s="15"/>
      <c r="L51" s="15"/>
      <c r="M51" s="15"/>
      <c r="N51" s="15"/>
      <c r="O51" s="15"/>
      <c r="P51" s="15"/>
      <c r="Q51" s="15"/>
      <c r="R51" s="15"/>
      <c r="S51" s="15"/>
      <c r="T51" s="15"/>
      <c r="U51" s="15"/>
      <c r="V51" s="15"/>
      <c r="W51" s="15"/>
      <c r="X51" s="15"/>
      <c r="Y51" s="15"/>
      <c r="Z51" s="15"/>
    </row>
    <row r="52" ht="5.25" customHeight="1">
      <c r="A52" s="15"/>
      <c r="B52" s="15"/>
      <c r="C52" s="15"/>
      <c r="D52" s="15"/>
      <c r="E52" s="15"/>
      <c r="F52" s="170"/>
      <c r="G52" s="15"/>
      <c r="H52" s="15"/>
      <c r="I52" s="15"/>
      <c r="J52" s="15"/>
      <c r="K52" s="15"/>
      <c r="L52" s="15"/>
      <c r="M52" s="15"/>
      <c r="N52" s="15"/>
      <c r="O52" s="15"/>
      <c r="P52" s="15"/>
      <c r="Q52" s="15"/>
      <c r="R52" s="15"/>
      <c r="S52" s="15"/>
      <c r="T52" s="15"/>
      <c r="U52" s="15"/>
      <c r="V52" s="15"/>
      <c r="W52" s="15"/>
      <c r="X52" s="15"/>
      <c r="Y52" s="15"/>
      <c r="Z52" s="15"/>
    </row>
    <row r="53" ht="5.25" customHeight="1">
      <c r="A53" s="15"/>
      <c r="B53" s="15"/>
      <c r="C53" s="15"/>
      <c r="D53" s="15"/>
      <c r="E53" s="15"/>
      <c r="F53" s="170"/>
      <c r="G53" s="15"/>
      <c r="H53" s="15"/>
      <c r="I53" s="15"/>
      <c r="J53" s="15"/>
      <c r="K53" s="15"/>
      <c r="L53" s="15"/>
      <c r="M53" s="15"/>
      <c r="N53" s="15"/>
      <c r="O53" s="15"/>
      <c r="P53" s="15"/>
      <c r="Q53" s="15"/>
      <c r="R53" s="15"/>
      <c r="S53" s="15"/>
      <c r="T53" s="15"/>
      <c r="U53" s="15"/>
      <c r="V53" s="15"/>
      <c r="W53" s="15"/>
      <c r="X53" s="15"/>
      <c r="Y53" s="15"/>
      <c r="Z53" s="15"/>
    </row>
    <row r="54" ht="14.25" customHeight="1">
      <c r="A54" s="15"/>
      <c r="B54" s="15"/>
      <c r="C54" s="15"/>
      <c r="D54" s="15"/>
      <c r="E54" s="15"/>
      <c r="F54" s="170"/>
      <c r="G54" s="15"/>
      <c r="H54" s="15"/>
      <c r="I54" s="15"/>
      <c r="J54" s="15"/>
      <c r="K54" s="15"/>
      <c r="L54" s="15"/>
      <c r="M54" s="15"/>
      <c r="N54" s="15"/>
      <c r="O54" s="15"/>
      <c r="P54" s="15"/>
      <c r="Q54" s="15"/>
      <c r="R54" s="15"/>
      <c r="S54" s="15"/>
      <c r="T54" s="15"/>
      <c r="U54" s="15"/>
      <c r="V54" s="15"/>
      <c r="W54" s="15"/>
      <c r="X54" s="15"/>
      <c r="Y54" s="15"/>
      <c r="Z54" s="15"/>
    </row>
    <row r="55" ht="14.25" customHeight="1">
      <c r="A55" s="15"/>
      <c r="B55" s="15"/>
      <c r="C55" s="15"/>
      <c r="D55" s="15"/>
      <c r="E55" s="15"/>
      <c r="F55" s="170"/>
      <c r="G55" s="15"/>
      <c r="H55" s="15"/>
      <c r="I55" s="15"/>
      <c r="J55" s="15"/>
      <c r="K55" s="15"/>
      <c r="L55" s="15"/>
      <c r="M55" s="15"/>
      <c r="N55" s="15"/>
      <c r="O55" s="15"/>
      <c r="P55" s="15"/>
      <c r="Q55" s="15"/>
      <c r="R55" s="15"/>
      <c r="S55" s="15"/>
      <c r="T55" s="15"/>
      <c r="U55" s="15"/>
      <c r="V55" s="15"/>
      <c r="W55" s="15"/>
      <c r="X55" s="15"/>
      <c r="Y55" s="15"/>
      <c r="Z55" s="15"/>
    </row>
    <row r="56" ht="14.25" customHeight="1">
      <c r="A56" s="15"/>
      <c r="B56" s="15"/>
      <c r="C56" s="15"/>
      <c r="D56" s="15"/>
      <c r="E56" s="15"/>
      <c r="F56" s="170"/>
      <c r="G56" s="15"/>
      <c r="H56" s="15"/>
      <c r="I56" s="15"/>
      <c r="J56" s="15"/>
      <c r="K56" s="15"/>
      <c r="L56" s="15"/>
      <c r="M56" s="15"/>
      <c r="N56" s="15"/>
      <c r="O56" s="15"/>
      <c r="P56" s="15"/>
      <c r="Q56" s="15"/>
      <c r="R56" s="15"/>
      <c r="S56" s="15"/>
      <c r="T56" s="15"/>
      <c r="U56" s="15"/>
      <c r="V56" s="15"/>
      <c r="W56" s="15"/>
      <c r="X56" s="15"/>
      <c r="Y56" s="15"/>
      <c r="Z56" s="15"/>
    </row>
    <row r="57" ht="14.25" customHeight="1">
      <c r="A57" s="15"/>
      <c r="B57" s="15"/>
      <c r="C57" s="15"/>
      <c r="D57" s="15"/>
      <c r="E57" s="15"/>
      <c r="F57" s="170"/>
      <c r="G57" s="15"/>
      <c r="H57" s="15"/>
      <c r="I57" s="15"/>
      <c r="J57" s="15"/>
      <c r="K57" s="15"/>
      <c r="L57" s="15"/>
      <c r="M57" s="15"/>
      <c r="N57" s="15"/>
      <c r="O57" s="15"/>
      <c r="P57" s="15"/>
      <c r="Q57" s="15"/>
      <c r="R57" s="15"/>
      <c r="S57" s="15"/>
      <c r="T57" s="15"/>
      <c r="U57" s="15"/>
      <c r="V57" s="15"/>
      <c r="W57" s="15"/>
      <c r="X57" s="15"/>
      <c r="Y57" s="15"/>
      <c r="Z57" s="15"/>
    </row>
    <row r="58" ht="14.25" customHeight="1">
      <c r="A58" s="15"/>
      <c r="B58" s="15"/>
      <c r="C58" s="15"/>
      <c r="D58" s="15"/>
      <c r="E58" s="15"/>
      <c r="F58" s="170"/>
      <c r="G58" s="15"/>
      <c r="H58" s="15"/>
      <c r="I58" s="15"/>
      <c r="J58" s="15"/>
      <c r="K58" s="15"/>
      <c r="L58" s="15"/>
      <c r="M58" s="15"/>
      <c r="N58" s="15"/>
      <c r="O58" s="15"/>
      <c r="P58" s="15"/>
      <c r="Q58" s="15"/>
      <c r="R58" s="15"/>
      <c r="S58" s="15"/>
      <c r="T58" s="15"/>
      <c r="U58" s="15"/>
      <c r="V58" s="15"/>
      <c r="W58" s="15"/>
      <c r="X58" s="15"/>
      <c r="Y58" s="15"/>
      <c r="Z58" s="15"/>
    </row>
    <row r="59" ht="14.25" customHeight="1">
      <c r="A59" s="15"/>
      <c r="B59" s="15"/>
      <c r="C59" s="15"/>
      <c r="D59" s="15"/>
      <c r="E59" s="15"/>
      <c r="F59" s="170"/>
      <c r="G59" s="15"/>
      <c r="H59" s="15"/>
      <c r="I59" s="15"/>
      <c r="J59" s="15"/>
      <c r="K59" s="15"/>
      <c r="L59" s="15"/>
      <c r="M59" s="15"/>
      <c r="N59" s="15"/>
      <c r="O59" s="15"/>
      <c r="P59" s="15"/>
      <c r="Q59" s="15"/>
      <c r="R59" s="15"/>
      <c r="S59" s="15"/>
      <c r="T59" s="15"/>
      <c r="U59" s="15"/>
      <c r="V59" s="15"/>
      <c r="W59" s="15"/>
      <c r="X59" s="15"/>
      <c r="Y59" s="15"/>
      <c r="Z59" s="15"/>
    </row>
    <row r="60" ht="14.25" customHeight="1">
      <c r="A60" s="15"/>
      <c r="B60" s="15"/>
      <c r="C60" s="15"/>
      <c r="D60" s="15"/>
      <c r="E60" s="15"/>
      <c r="F60" s="170"/>
      <c r="G60" s="15"/>
      <c r="H60" s="15"/>
      <c r="I60" s="15"/>
      <c r="J60" s="15"/>
      <c r="K60" s="15"/>
      <c r="L60" s="15"/>
      <c r="M60" s="15"/>
      <c r="N60" s="15"/>
      <c r="O60" s="15"/>
      <c r="P60" s="15"/>
      <c r="Q60" s="15"/>
      <c r="R60" s="15"/>
      <c r="S60" s="15"/>
      <c r="T60" s="15"/>
      <c r="U60" s="15"/>
      <c r="V60" s="15"/>
      <c r="W60" s="15"/>
      <c r="X60" s="15"/>
      <c r="Y60" s="15"/>
      <c r="Z60" s="15"/>
    </row>
    <row r="61" ht="14.25" customHeight="1">
      <c r="A61" s="15"/>
      <c r="B61" s="15"/>
      <c r="C61" s="15"/>
      <c r="D61" s="15"/>
      <c r="E61" s="15"/>
      <c r="F61" s="170"/>
      <c r="G61" s="15"/>
      <c r="H61" s="15"/>
      <c r="I61" s="15"/>
      <c r="J61" s="15"/>
      <c r="K61" s="15"/>
      <c r="L61" s="15"/>
      <c r="M61" s="15"/>
      <c r="N61" s="15"/>
      <c r="O61" s="15"/>
      <c r="P61" s="15"/>
      <c r="Q61" s="15"/>
      <c r="R61" s="15"/>
      <c r="S61" s="15"/>
      <c r="T61" s="15"/>
      <c r="U61" s="15"/>
      <c r="V61" s="15"/>
      <c r="W61" s="15"/>
      <c r="X61" s="15"/>
      <c r="Y61" s="15"/>
      <c r="Z61" s="15"/>
    </row>
    <row r="62" ht="14.25" customHeight="1">
      <c r="A62" s="15"/>
      <c r="B62" s="15"/>
      <c r="C62" s="15"/>
      <c r="D62" s="15"/>
      <c r="E62" s="15"/>
      <c r="F62" s="170"/>
      <c r="G62" s="15"/>
      <c r="H62" s="15"/>
      <c r="I62" s="15"/>
      <c r="J62" s="15"/>
      <c r="K62" s="15"/>
      <c r="L62" s="15"/>
      <c r="M62" s="15"/>
      <c r="N62" s="15"/>
      <c r="O62" s="15"/>
      <c r="P62" s="15"/>
      <c r="Q62" s="15"/>
      <c r="R62" s="15"/>
      <c r="S62" s="15"/>
      <c r="T62" s="15"/>
      <c r="U62" s="15"/>
      <c r="V62" s="15"/>
      <c r="W62" s="15"/>
      <c r="X62" s="15"/>
      <c r="Y62" s="15"/>
      <c r="Z62" s="15"/>
    </row>
    <row r="63" ht="14.25" customHeight="1">
      <c r="A63" s="15"/>
      <c r="B63" s="15"/>
      <c r="C63" s="15"/>
      <c r="D63" s="15"/>
      <c r="E63" s="15"/>
      <c r="F63" s="170"/>
      <c r="G63" s="15"/>
      <c r="H63" s="15"/>
      <c r="I63" s="15"/>
      <c r="J63" s="15"/>
      <c r="K63" s="15"/>
      <c r="L63" s="15"/>
      <c r="M63" s="15"/>
      <c r="N63" s="15"/>
      <c r="O63" s="15"/>
      <c r="P63" s="15"/>
      <c r="Q63" s="15"/>
      <c r="R63" s="15"/>
      <c r="S63" s="15"/>
      <c r="T63" s="15"/>
      <c r="U63" s="15"/>
      <c r="V63" s="15"/>
      <c r="W63" s="15"/>
      <c r="X63" s="15"/>
      <c r="Y63" s="15"/>
      <c r="Z63" s="15"/>
    </row>
    <row r="64" ht="14.25" customHeight="1">
      <c r="A64" s="15"/>
      <c r="B64" s="15"/>
      <c r="C64" s="15"/>
      <c r="D64" s="15"/>
      <c r="E64" s="15"/>
      <c r="F64" s="170"/>
      <c r="G64" s="15"/>
      <c r="H64" s="15"/>
      <c r="I64" s="15"/>
      <c r="J64" s="15"/>
      <c r="K64" s="15"/>
      <c r="L64" s="15"/>
      <c r="M64" s="15"/>
      <c r="N64" s="15"/>
      <c r="O64" s="15"/>
      <c r="P64" s="15"/>
      <c r="Q64" s="15"/>
      <c r="R64" s="15"/>
      <c r="S64" s="15"/>
      <c r="T64" s="15"/>
      <c r="U64" s="15"/>
      <c r="V64" s="15"/>
      <c r="W64" s="15"/>
      <c r="X64" s="15"/>
      <c r="Y64" s="15"/>
      <c r="Z64" s="15"/>
    </row>
    <row r="65" ht="14.25" customHeight="1">
      <c r="A65" s="15"/>
      <c r="B65" s="15"/>
      <c r="C65" s="15"/>
      <c r="D65" s="15"/>
      <c r="E65" s="15"/>
      <c r="F65" s="170"/>
      <c r="G65" s="15"/>
      <c r="H65" s="15"/>
      <c r="I65" s="15"/>
      <c r="J65" s="15"/>
      <c r="K65" s="15"/>
      <c r="L65" s="15"/>
      <c r="M65" s="15"/>
      <c r="N65" s="15"/>
      <c r="O65" s="15"/>
      <c r="P65" s="15"/>
      <c r="Q65" s="15"/>
      <c r="R65" s="15"/>
      <c r="S65" s="15"/>
      <c r="T65" s="15"/>
      <c r="U65" s="15"/>
      <c r="V65" s="15"/>
      <c r="W65" s="15"/>
      <c r="X65" s="15"/>
      <c r="Y65" s="15"/>
      <c r="Z65" s="15"/>
    </row>
    <row r="66" ht="14.25" customHeight="1">
      <c r="A66" s="15"/>
      <c r="B66" s="15"/>
      <c r="C66" s="15"/>
      <c r="D66" s="15"/>
      <c r="E66" s="15"/>
      <c r="F66" s="170"/>
      <c r="G66" s="15"/>
      <c r="H66" s="15"/>
      <c r="I66" s="15"/>
      <c r="J66" s="15"/>
      <c r="K66" s="15"/>
      <c r="L66" s="15"/>
      <c r="M66" s="15"/>
      <c r="N66" s="15"/>
      <c r="O66" s="15"/>
      <c r="P66" s="15"/>
      <c r="Q66" s="15"/>
      <c r="R66" s="15"/>
      <c r="S66" s="15"/>
      <c r="T66" s="15"/>
      <c r="U66" s="15"/>
      <c r="V66" s="15"/>
      <c r="W66" s="15"/>
      <c r="X66" s="15"/>
      <c r="Y66" s="15"/>
      <c r="Z66" s="15"/>
    </row>
    <row r="67" ht="14.25" customHeight="1">
      <c r="A67" s="15"/>
      <c r="B67" s="15"/>
      <c r="C67" s="15"/>
      <c r="D67" s="15"/>
      <c r="E67" s="15"/>
      <c r="F67" s="170"/>
      <c r="G67" s="15"/>
      <c r="H67" s="15"/>
      <c r="I67" s="15"/>
      <c r="J67" s="15"/>
      <c r="K67" s="15"/>
      <c r="L67" s="15"/>
      <c r="M67" s="15"/>
      <c r="N67" s="15"/>
      <c r="O67" s="15"/>
      <c r="P67" s="15"/>
      <c r="Q67" s="15"/>
      <c r="R67" s="15"/>
      <c r="S67" s="15"/>
      <c r="T67" s="15"/>
      <c r="U67" s="15"/>
      <c r="V67" s="15"/>
      <c r="W67" s="15"/>
      <c r="X67" s="15"/>
      <c r="Y67" s="15"/>
      <c r="Z67" s="15"/>
    </row>
    <row r="68" ht="14.25" customHeight="1">
      <c r="A68" s="15"/>
      <c r="B68" s="15"/>
      <c r="C68" s="15"/>
      <c r="D68" s="15"/>
      <c r="E68" s="15"/>
      <c r="F68" s="170"/>
      <c r="G68" s="15"/>
      <c r="H68" s="15"/>
      <c r="I68" s="15"/>
      <c r="J68" s="15"/>
      <c r="K68" s="15"/>
      <c r="L68" s="15"/>
      <c r="M68" s="15"/>
      <c r="N68" s="15"/>
      <c r="O68" s="15"/>
      <c r="P68" s="15"/>
      <c r="Q68" s="15"/>
      <c r="R68" s="15"/>
      <c r="S68" s="15"/>
      <c r="T68" s="15"/>
      <c r="U68" s="15"/>
      <c r="V68" s="15"/>
      <c r="W68" s="15"/>
      <c r="X68" s="15"/>
      <c r="Y68" s="15"/>
      <c r="Z68" s="15"/>
    </row>
    <row r="69" ht="14.25" customHeight="1">
      <c r="A69" s="15"/>
      <c r="B69" s="15"/>
      <c r="C69" s="15"/>
      <c r="D69" s="15"/>
      <c r="E69" s="15"/>
      <c r="F69" s="170"/>
      <c r="G69" s="15"/>
      <c r="H69" s="15"/>
      <c r="I69" s="15"/>
      <c r="J69" s="15"/>
      <c r="K69" s="15"/>
      <c r="L69" s="15"/>
      <c r="M69" s="15"/>
      <c r="N69" s="15"/>
      <c r="O69" s="15"/>
      <c r="P69" s="15"/>
      <c r="Q69" s="15"/>
      <c r="R69" s="15"/>
      <c r="S69" s="15"/>
      <c r="T69" s="15"/>
      <c r="U69" s="15"/>
      <c r="V69" s="15"/>
      <c r="W69" s="15"/>
      <c r="X69" s="15"/>
      <c r="Y69" s="15"/>
      <c r="Z69" s="15"/>
    </row>
    <row r="70" ht="14.25" customHeight="1">
      <c r="A70" s="15"/>
      <c r="B70" s="15"/>
      <c r="C70" s="15"/>
      <c r="D70" s="15"/>
      <c r="E70" s="15"/>
      <c r="F70" s="170"/>
      <c r="G70" s="15"/>
      <c r="H70" s="15"/>
      <c r="I70" s="15"/>
      <c r="J70" s="15"/>
      <c r="K70" s="15"/>
      <c r="L70" s="15"/>
      <c r="M70" s="15"/>
      <c r="N70" s="15"/>
      <c r="O70" s="15"/>
      <c r="P70" s="15"/>
      <c r="Q70" s="15"/>
      <c r="R70" s="15"/>
      <c r="S70" s="15"/>
      <c r="T70" s="15"/>
      <c r="U70" s="15"/>
      <c r="V70" s="15"/>
      <c r="W70" s="15"/>
      <c r="X70" s="15"/>
      <c r="Y70" s="15"/>
      <c r="Z70" s="15"/>
    </row>
    <row r="71" ht="14.25" customHeight="1">
      <c r="A71" s="15"/>
      <c r="B71" s="15"/>
      <c r="C71" s="15"/>
      <c r="D71" s="15"/>
      <c r="E71" s="15"/>
      <c r="F71" s="170"/>
      <c r="G71" s="15"/>
      <c r="H71" s="15"/>
      <c r="I71" s="15"/>
      <c r="J71" s="15"/>
      <c r="K71" s="15"/>
      <c r="L71" s="15"/>
      <c r="M71" s="15"/>
      <c r="N71" s="15"/>
      <c r="O71" s="15"/>
      <c r="P71" s="15"/>
      <c r="Q71" s="15"/>
      <c r="R71" s="15"/>
      <c r="S71" s="15"/>
      <c r="T71" s="15"/>
      <c r="U71" s="15"/>
      <c r="V71" s="15"/>
      <c r="W71" s="15"/>
      <c r="X71" s="15"/>
      <c r="Y71" s="15"/>
      <c r="Z71" s="15"/>
    </row>
    <row r="72" ht="14.25" customHeight="1">
      <c r="A72" s="15"/>
      <c r="B72" s="15"/>
      <c r="C72" s="15"/>
      <c r="D72" s="15"/>
      <c r="E72" s="15"/>
      <c r="F72" s="170"/>
      <c r="G72" s="15"/>
      <c r="H72" s="15"/>
      <c r="I72" s="15"/>
      <c r="J72" s="15"/>
      <c r="K72" s="15"/>
      <c r="L72" s="15"/>
      <c r="M72" s="15"/>
      <c r="N72" s="15"/>
      <c r="O72" s="15"/>
      <c r="P72" s="15"/>
      <c r="Q72" s="15"/>
      <c r="R72" s="15"/>
      <c r="S72" s="15"/>
      <c r="T72" s="15"/>
      <c r="U72" s="15"/>
      <c r="V72" s="15"/>
      <c r="W72" s="15"/>
      <c r="X72" s="15"/>
      <c r="Y72" s="15"/>
      <c r="Z72" s="15"/>
    </row>
    <row r="73" ht="14.25" customHeight="1">
      <c r="A73" s="15"/>
      <c r="B73" s="15"/>
      <c r="C73" s="15"/>
      <c r="D73" s="15"/>
      <c r="E73" s="15"/>
      <c r="F73" s="170"/>
      <c r="G73" s="15"/>
      <c r="H73" s="15"/>
      <c r="I73" s="15"/>
      <c r="J73" s="15"/>
      <c r="K73" s="15"/>
      <c r="L73" s="15"/>
      <c r="M73" s="15"/>
      <c r="N73" s="15"/>
      <c r="O73" s="15"/>
      <c r="P73" s="15"/>
      <c r="Q73" s="15"/>
      <c r="R73" s="15"/>
      <c r="S73" s="15"/>
      <c r="T73" s="15"/>
      <c r="U73" s="15"/>
      <c r="V73" s="15"/>
      <c r="W73" s="15"/>
      <c r="X73" s="15"/>
      <c r="Y73" s="15"/>
      <c r="Z73" s="15"/>
    </row>
    <row r="74" ht="14.25" customHeight="1">
      <c r="A74" s="15"/>
      <c r="B74" s="15"/>
      <c r="C74" s="15"/>
      <c r="D74" s="15"/>
      <c r="E74" s="15"/>
      <c r="F74" s="170"/>
      <c r="G74" s="15"/>
      <c r="H74" s="15"/>
      <c r="I74" s="15"/>
      <c r="J74" s="15"/>
      <c r="K74" s="15"/>
      <c r="L74" s="15"/>
      <c r="M74" s="15"/>
      <c r="N74" s="15"/>
      <c r="O74" s="15"/>
      <c r="P74" s="15"/>
      <c r="Q74" s="15"/>
      <c r="R74" s="15"/>
      <c r="S74" s="15"/>
      <c r="T74" s="15"/>
      <c r="U74" s="15"/>
      <c r="V74" s="15"/>
      <c r="W74" s="15"/>
      <c r="X74" s="15"/>
      <c r="Y74" s="15"/>
      <c r="Z74" s="15"/>
    </row>
    <row r="75" ht="14.25" customHeight="1">
      <c r="A75" s="15"/>
      <c r="B75" s="15"/>
      <c r="C75" s="15"/>
      <c r="D75" s="15"/>
      <c r="E75" s="15"/>
      <c r="F75" s="170"/>
      <c r="G75" s="15"/>
      <c r="H75" s="15"/>
      <c r="I75" s="15"/>
      <c r="J75" s="15"/>
      <c r="K75" s="15"/>
      <c r="L75" s="15"/>
      <c r="M75" s="15"/>
      <c r="N75" s="15"/>
      <c r="O75" s="15"/>
      <c r="P75" s="15"/>
      <c r="Q75" s="15"/>
      <c r="R75" s="15"/>
      <c r="S75" s="15"/>
      <c r="T75" s="15"/>
      <c r="U75" s="15"/>
      <c r="V75" s="15"/>
      <c r="W75" s="15"/>
      <c r="X75" s="15"/>
      <c r="Y75" s="15"/>
      <c r="Z75" s="15"/>
    </row>
    <row r="76" ht="14.25" customHeight="1">
      <c r="A76" s="15"/>
      <c r="B76" s="15"/>
      <c r="C76" s="15"/>
      <c r="D76" s="15"/>
      <c r="E76" s="15"/>
      <c r="F76" s="170"/>
      <c r="G76" s="15"/>
      <c r="H76" s="15"/>
      <c r="I76" s="15"/>
      <c r="J76" s="15"/>
      <c r="K76" s="15"/>
      <c r="L76" s="15"/>
      <c r="M76" s="15"/>
      <c r="N76" s="15"/>
      <c r="O76" s="15"/>
      <c r="P76" s="15"/>
      <c r="Q76" s="15"/>
      <c r="R76" s="15"/>
      <c r="S76" s="15"/>
      <c r="T76" s="15"/>
      <c r="U76" s="15"/>
      <c r="V76" s="15"/>
      <c r="W76" s="15"/>
      <c r="X76" s="15"/>
      <c r="Y76" s="15"/>
      <c r="Z76" s="15"/>
    </row>
    <row r="77" ht="14.25" customHeight="1">
      <c r="A77" s="15"/>
      <c r="B77" s="15"/>
      <c r="C77" s="15"/>
      <c r="D77" s="15"/>
      <c r="E77" s="15"/>
      <c r="F77" s="170"/>
      <c r="G77" s="15"/>
      <c r="H77" s="15"/>
      <c r="I77" s="15"/>
      <c r="J77" s="15"/>
      <c r="K77" s="15"/>
      <c r="L77" s="15"/>
      <c r="M77" s="15"/>
      <c r="N77" s="15"/>
      <c r="O77" s="15"/>
      <c r="P77" s="15"/>
      <c r="Q77" s="15"/>
      <c r="R77" s="15"/>
      <c r="S77" s="15"/>
      <c r="T77" s="15"/>
      <c r="U77" s="15"/>
      <c r="V77" s="15"/>
      <c r="W77" s="15"/>
      <c r="X77" s="15"/>
      <c r="Y77" s="15"/>
      <c r="Z77" s="15"/>
    </row>
    <row r="78" ht="14.25" customHeight="1">
      <c r="A78" s="15"/>
      <c r="B78" s="15"/>
      <c r="C78" s="15"/>
      <c r="D78" s="15"/>
      <c r="E78" s="15"/>
      <c r="F78" s="170"/>
      <c r="G78" s="15"/>
      <c r="H78" s="15"/>
      <c r="I78" s="15"/>
      <c r="J78" s="15"/>
      <c r="K78" s="15"/>
      <c r="L78" s="15"/>
      <c r="M78" s="15"/>
      <c r="N78" s="15"/>
      <c r="O78" s="15"/>
      <c r="P78" s="15"/>
      <c r="Q78" s="15"/>
      <c r="R78" s="15"/>
      <c r="S78" s="15"/>
      <c r="T78" s="15"/>
      <c r="U78" s="15"/>
      <c r="V78" s="15"/>
      <c r="W78" s="15"/>
      <c r="X78" s="15"/>
      <c r="Y78" s="15"/>
      <c r="Z78" s="15"/>
    </row>
    <row r="79" ht="14.25" customHeight="1">
      <c r="A79" s="15"/>
      <c r="B79" s="15"/>
      <c r="C79" s="15"/>
      <c r="D79" s="15"/>
      <c r="E79" s="15"/>
      <c r="F79" s="170"/>
      <c r="G79" s="15"/>
      <c r="H79" s="15"/>
      <c r="I79" s="15"/>
      <c r="J79" s="15"/>
      <c r="K79" s="15"/>
      <c r="L79" s="15"/>
      <c r="M79" s="15"/>
      <c r="N79" s="15"/>
      <c r="O79" s="15"/>
      <c r="P79" s="15"/>
      <c r="Q79" s="15"/>
      <c r="R79" s="15"/>
      <c r="S79" s="15"/>
      <c r="T79" s="15"/>
      <c r="U79" s="15"/>
      <c r="V79" s="15"/>
      <c r="W79" s="15"/>
      <c r="X79" s="15"/>
      <c r="Y79" s="15"/>
      <c r="Z79" s="15"/>
    </row>
    <row r="80" ht="14.25" customHeight="1">
      <c r="A80" s="15"/>
      <c r="B80" s="15"/>
      <c r="C80" s="15"/>
      <c r="D80" s="15"/>
      <c r="E80" s="15"/>
      <c r="F80" s="170"/>
      <c r="G80" s="15"/>
      <c r="H80" s="15"/>
      <c r="I80" s="15"/>
      <c r="J80" s="15"/>
      <c r="K80" s="15"/>
      <c r="L80" s="15"/>
      <c r="M80" s="15"/>
      <c r="N80" s="15"/>
      <c r="O80" s="15"/>
      <c r="P80" s="15"/>
      <c r="Q80" s="15"/>
      <c r="R80" s="15"/>
      <c r="S80" s="15"/>
      <c r="T80" s="15"/>
      <c r="U80" s="15"/>
      <c r="V80" s="15"/>
      <c r="W80" s="15"/>
      <c r="X80" s="15"/>
      <c r="Y80" s="15"/>
      <c r="Z80" s="15"/>
    </row>
    <row r="81" ht="14.25" customHeight="1">
      <c r="A81" s="15"/>
      <c r="B81" s="15"/>
      <c r="C81" s="15"/>
      <c r="D81" s="15"/>
      <c r="E81" s="15"/>
      <c r="F81" s="170"/>
      <c r="G81" s="15"/>
      <c r="H81" s="15"/>
      <c r="I81" s="15"/>
      <c r="J81" s="15"/>
      <c r="K81" s="15"/>
      <c r="L81" s="15"/>
      <c r="M81" s="15"/>
      <c r="N81" s="15"/>
      <c r="O81" s="15"/>
      <c r="P81" s="15"/>
      <c r="Q81" s="15"/>
      <c r="R81" s="15"/>
      <c r="S81" s="15"/>
      <c r="T81" s="15"/>
      <c r="U81" s="15"/>
      <c r="V81" s="15"/>
      <c r="W81" s="15"/>
      <c r="X81" s="15"/>
      <c r="Y81" s="15"/>
      <c r="Z81" s="15"/>
    </row>
    <row r="82" ht="14.25" customHeight="1">
      <c r="A82" s="15"/>
      <c r="B82" s="15"/>
      <c r="C82" s="15"/>
      <c r="D82" s="15"/>
      <c r="E82" s="15"/>
      <c r="F82" s="170"/>
      <c r="G82" s="15"/>
      <c r="H82" s="15"/>
      <c r="I82" s="15"/>
      <c r="J82" s="15"/>
      <c r="K82" s="15"/>
      <c r="L82" s="15"/>
      <c r="M82" s="15"/>
      <c r="N82" s="15"/>
      <c r="O82" s="15"/>
      <c r="P82" s="15"/>
      <c r="Q82" s="15"/>
      <c r="R82" s="15"/>
      <c r="S82" s="15"/>
      <c r="T82" s="15"/>
      <c r="U82" s="15"/>
      <c r="V82" s="15"/>
      <c r="W82" s="15"/>
      <c r="X82" s="15"/>
      <c r="Y82" s="15"/>
      <c r="Z82" s="15"/>
    </row>
    <row r="83" ht="14.25" customHeight="1">
      <c r="A83" s="15"/>
      <c r="B83" s="15"/>
      <c r="C83" s="15"/>
      <c r="D83" s="15"/>
      <c r="E83" s="15"/>
      <c r="F83" s="170"/>
      <c r="G83" s="15"/>
      <c r="H83" s="15"/>
      <c r="I83" s="15"/>
      <c r="J83" s="15"/>
      <c r="K83" s="15"/>
      <c r="L83" s="15"/>
      <c r="M83" s="15"/>
      <c r="N83" s="15"/>
      <c r="O83" s="15"/>
      <c r="P83" s="15"/>
      <c r="Q83" s="15"/>
      <c r="R83" s="15"/>
      <c r="S83" s="15"/>
      <c r="T83" s="15"/>
      <c r="U83" s="15"/>
      <c r="V83" s="15"/>
      <c r="W83" s="15"/>
      <c r="X83" s="15"/>
      <c r="Y83" s="15"/>
      <c r="Z83" s="15"/>
    </row>
    <row r="84" ht="14.25" customHeight="1">
      <c r="A84" s="15"/>
      <c r="B84" s="15"/>
      <c r="C84" s="15"/>
      <c r="D84" s="15"/>
      <c r="E84" s="15"/>
      <c r="F84" s="170"/>
      <c r="G84" s="15"/>
      <c r="H84" s="15"/>
      <c r="I84" s="15"/>
      <c r="J84" s="15"/>
      <c r="K84" s="15"/>
      <c r="L84" s="15"/>
      <c r="M84" s="15"/>
      <c r="N84" s="15"/>
      <c r="O84" s="15"/>
      <c r="P84" s="15"/>
      <c r="Q84" s="15"/>
      <c r="R84" s="15"/>
      <c r="S84" s="15"/>
      <c r="T84" s="15"/>
      <c r="U84" s="15"/>
      <c r="V84" s="15"/>
      <c r="W84" s="15"/>
      <c r="X84" s="15"/>
      <c r="Y84" s="15"/>
      <c r="Z84" s="15"/>
    </row>
    <row r="85" ht="14.25" customHeight="1">
      <c r="A85" s="15"/>
      <c r="B85" s="15"/>
      <c r="C85" s="15"/>
      <c r="D85" s="15"/>
      <c r="E85" s="15"/>
      <c r="F85" s="170"/>
      <c r="G85" s="15"/>
      <c r="H85" s="15"/>
      <c r="I85" s="15"/>
      <c r="J85" s="15"/>
      <c r="K85" s="15"/>
      <c r="L85" s="15"/>
      <c r="M85" s="15"/>
      <c r="N85" s="15"/>
      <c r="O85" s="15"/>
      <c r="P85" s="15"/>
      <c r="Q85" s="15"/>
      <c r="R85" s="15"/>
      <c r="S85" s="15"/>
      <c r="T85" s="15"/>
      <c r="U85" s="15"/>
      <c r="V85" s="15"/>
      <c r="W85" s="15"/>
      <c r="X85" s="15"/>
      <c r="Y85" s="15"/>
      <c r="Z85" s="15"/>
    </row>
    <row r="86" ht="14.25" customHeight="1">
      <c r="A86" s="15"/>
      <c r="B86" s="15"/>
      <c r="C86" s="15"/>
      <c r="D86" s="15"/>
      <c r="E86" s="15"/>
      <c r="F86" s="170"/>
      <c r="G86" s="15"/>
      <c r="H86" s="15"/>
      <c r="I86" s="15"/>
      <c r="J86" s="15"/>
      <c r="K86" s="15"/>
      <c r="L86" s="15"/>
      <c r="M86" s="15"/>
      <c r="N86" s="15"/>
      <c r="O86" s="15"/>
      <c r="P86" s="15"/>
      <c r="Q86" s="15"/>
      <c r="R86" s="15"/>
      <c r="S86" s="15"/>
      <c r="T86" s="15"/>
      <c r="U86" s="15"/>
      <c r="V86" s="15"/>
      <c r="W86" s="15"/>
      <c r="X86" s="15"/>
      <c r="Y86" s="15"/>
      <c r="Z86" s="15"/>
    </row>
    <row r="87" ht="14.25" customHeight="1">
      <c r="A87" s="15"/>
      <c r="B87" s="15"/>
      <c r="C87" s="15"/>
      <c r="D87" s="15"/>
      <c r="E87" s="15"/>
      <c r="F87" s="170"/>
      <c r="G87" s="15"/>
      <c r="H87" s="15"/>
      <c r="I87" s="15"/>
      <c r="J87" s="15"/>
      <c r="K87" s="15"/>
      <c r="L87" s="15"/>
      <c r="M87" s="15"/>
      <c r="N87" s="15"/>
      <c r="O87" s="15"/>
      <c r="P87" s="15"/>
      <c r="Q87" s="15"/>
      <c r="R87" s="15"/>
      <c r="S87" s="15"/>
      <c r="T87" s="15"/>
      <c r="U87" s="15"/>
      <c r="V87" s="15"/>
      <c r="W87" s="15"/>
      <c r="X87" s="15"/>
      <c r="Y87" s="15"/>
      <c r="Z87" s="15"/>
    </row>
    <row r="88" ht="14.25" customHeight="1">
      <c r="A88" s="15"/>
      <c r="B88" s="15"/>
      <c r="C88" s="15"/>
      <c r="D88" s="15"/>
      <c r="E88" s="15"/>
      <c r="F88" s="170"/>
      <c r="G88" s="15"/>
      <c r="H88" s="15"/>
      <c r="I88" s="15"/>
      <c r="J88" s="15"/>
      <c r="K88" s="15"/>
      <c r="L88" s="15"/>
      <c r="M88" s="15"/>
      <c r="N88" s="15"/>
      <c r="O88" s="15"/>
      <c r="P88" s="15"/>
      <c r="Q88" s="15"/>
      <c r="R88" s="15"/>
      <c r="S88" s="15"/>
      <c r="T88" s="15"/>
      <c r="U88" s="15"/>
      <c r="V88" s="15"/>
      <c r="W88" s="15"/>
      <c r="X88" s="15"/>
      <c r="Y88" s="15"/>
      <c r="Z88" s="15"/>
    </row>
    <row r="89" ht="14.25" customHeight="1">
      <c r="A89" s="15"/>
      <c r="B89" s="15"/>
      <c r="C89" s="15"/>
      <c r="D89" s="15"/>
      <c r="E89" s="15"/>
      <c r="F89" s="170"/>
      <c r="G89" s="15"/>
      <c r="H89" s="15"/>
      <c r="I89" s="15"/>
      <c r="J89" s="15"/>
      <c r="K89" s="15"/>
      <c r="L89" s="15"/>
      <c r="M89" s="15"/>
      <c r="N89" s="15"/>
      <c r="O89" s="15"/>
      <c r="P89" s="15"/>
      <c r="Q89" s="15"/>
      <c r="R89" s="15"/>
      <c r="S89" s="15"/>
      <c r="T89" s="15"/>
      <c r="U89" s="15"/>
      <c r="V89" s="15"/>
      <c r="W89" s="15"/>
      <c r="X89" s="15"/>
      <c r="Y89" s="15"/>
      <c r="Z89" s="15"/>
    </row>
    <row r="90" ht="14.25" customHeight="1">
      <c r="A90" s="15"/>
      <c r="B90" s="15"/>
      <c r="C90" s="15"/>
      <c r="D90" s="15"/>
      <c r="E90" s="15"/>
      <c r="F90" s="170"/>
      <c r="G90" s="15"/>
      <c r="H90" s="15"/>
      <c r="I90" s="15"/>
      <c r="J90" s="15"/>
      <c r="K90" s="15"/>
      <c r="L90" s="15"/>
      <c r="M90" s="15"/>
      <c r="N90" s="15"/>
      <c r="O90" s="15"/>
      <c r="P90" s="15"/>
      <c r="Q90" s="15"/>
      <c r="R90" s="15"/>
      <c r="S90" s="15"/>
      <c r="T90" s="15"/>
      <c r="U90" s="15"/>
      <c r="V90" s="15"/>
      <c r="W90" s="15"/>
      <c r="X90" s="15"/>
      <c r="Y90" s="15"/>
      <c r="Z90" s="15"/>
    </row>
    <row r="91" ht="14.25" customHeight="1">
      <c r="A91" s="15"/>
      <c r="B91" s="15"/>
      <c r="C91" s="15"/>
      <c r="D91" s="15"/>
      <c r="E91" s="15"/>
      <c r="F91" s="170"/>
      <c r="G91" s="15"/>
      <c r="H91" s="15"/>
      <c r="I91" s="15"/>
      <c r="J91" s="15"/>
      <c r="K91" s="15"/>
      <c r="L91" s="15"/>
      <c r="M91" s="15"/>
      <c r="N91" s="15"/>
      <c r="O91" s="15"/>
      <c r="P91" s="15"/>
      <c r="Q91" s="15"/>
      <c r="R91" s="15"/>
      <c r="S91" s="15"/>
      <c r="T91" s="15"/>
      <c r="U91" s="15"/>
      <c r="V91" s="15"/>
      <c r="W91" s="15"/>
      <c r="X91" s="15"/>
      <c r="Y91" s="15"/>
      <c r="Z91" s="15"/>
    </row>
    <row r="92" ht="14.25" customHeight="1">
      <c r="A92" s="15"/>
      <c r="B92" s="15"/>
      <c r="C92" s="15"/>
      <c r="D92" s="15"/>
      <c r="E92" s="15"/>
      <c r="F92" s="170"/>
      <c r="G92" s="15"/>
      <c r="H92" s="15"/>
      <c r="I92" s="15"/>
      <c r="J92" s="15"/>
      <c r="K92" s="15"/>
      <c r="L92" s="15"/>
      <c r="M92" s="15"/>
      <c r="N92" s="15"/>
      <c r="O92" s="15"/>
      <c r="P92" s="15"/>
      <c r="Q92" s="15"/>
      <c r="R92" s="15"/>
      <c r="S92" s="15"/>
      <c r="T92" s="15"/>
      <c r="U92" s="15"/>
      <c r="V92" s="15"/>
      <c r="W92" s="15"/>
      <c r="X92" s="15"/>
      <c r="Y92" s="15"/>
      <c r="Z92" s="15"/>
    </row>
    <row r="93" ht="14.25" customHeight="1">
      <c r="A93" s="15"/>
      <c r="B93" s="15"/>
      <c r="C93" s="15"/>
      <c r="D93" s="15"/>
      <c r="E93" s="15"/>
      <c r="F93" s="170"/>
      <c r="G93" s="15"/>
      <c r="H93" s="15"/>
      <c r="I93" s="15"/>
      <c r="J93" s="15"/>
      <c r="K93" s="15"/>
      <c r="L93" s="15"/>
      <c r="M93" s="15"/>
      <c r="N93" s="15"/>
      <c r="O93" s="15"/>
      <c r="P93" s="15"/>
      <c r="Q93" s="15"/>
      <c r="R93" s="15"/>
      <c r="S93" s="15"/>
      <c r="T93" s="15"/>
      <c r="U93" s="15"/>
      <c r="V93" s="15"/>
      <c r="W93" s="15"/>
      <c r="X93" s="15"/>
      <c r="Y93" s="15"/>
      <c r="Z93" s="15"/>
    </row>
    <row r="94" ht="14.25" customHeight="1">
      <c r="A94" s="15"/>
      <c r="B94" s="15"/>
      <c r="C94" s="15"/>
      <c r="D94" s="15"/>
      <c r="E94" s="15"/>
      <c r="F94" s="170"/>
      <c r="G94" s="15"/>
      <c r="H94" s="15"/>
      <c r="I94" s="15"/>
      <c r="J94" s="15"/>
      <c r="K94" s="15"/>
      <c r="L94" s="15"/>
      <c r="M94" s="15"/>
      <c r="N94" s="15"/>
      <c r="O94" s="15"/>
      <c r="P94" s="15"/>
      <c r="Q94" s="15"/>
      <c r="R94" s="15"/>
      <c r="S94" s="15"/>
      <c r="T94" s="15"/>
      <c r="U94" s="15"/>
      <c r="V94" s="15"/>
      <c r="W94" s="15"/>
      <c r="X94" s="15"/>
      <c r="Y94" s="15"/>
      <c r="Z94" s="15"/>
    </row>
    <row r="95" ht="14.25" customHeight="1">
      <c r="A95" s="15"/>
      <c r="B95" s="15"/>
      <c r="C95" s="15"/>
      <c r="D95" s="15"/>
      <c r="E95" s="15"/>
      <c r="F95" s="170"/>
      <c r="G95" s="15"/>
      <c r="H95" s="15"/>
      <c r="I95" s="15"/>
      <c r="J95" s="15"/>
      <c r="K95" s="15"/>
      <c r="L95" s="15"/>
      <c r="M95" s="15"/>
      <c r="N95" s="15"/>
      <c r="O95" s="15"/>
      <c r="P95" s="15"/>
      <c r="Q95" s="15"/>
      <c r="R95" s="15"/>
      <c r="S95" s="15"/>
      <c r="T95" s="15"/>
      <c r="U95" s="15"/>
      <c r="V95" s="15"/>
      <c r="W95" s="15"/>
      <c r="X95" s="15"/>
      <c r="Y95" s="15"/>
      <c r="Z95" s="15"/>
    </row>
    <row r="96" ht="14.25" customHeight="1">
      <c r="A96" s="15"/>
      <c r="B96" s="15"/>
      <c r="C96" s="15"/>
      <c r="D96" s="15"/>
      <c r="E96" s="15"/>
      <c r="F96" s="170"/>
      <c r="G96" s="15"/>
      <c r="H96" s="15"/>
      <c r="I96" s="15"/>
      <c r="J96" s="15"/>
      <c r="K96" s="15"/>
      <c r="L96" s="15"/>
      <c r="M96" s="15"/>
      <c r="N96" s="15"/>
      <c r="O96" s="15"/>
      <c r="P96" s="15"/>
      <c r="Q96" s="15"/>
      <c r="R96" s="15"/>
      <c r="S96" s="15"/>
      <c r="T96" s="15"/>
      <c r="U96" s="15"/>
      <c r="V96" s="15"/>
      <c r="W96" s="15"/>
      <c r="X96" s="15"/>
      <c r="Y96" s="15"/>
      <c r="Z96" s="15"/>
    </row>
    <row r="97" ht="14.25" customHeight="1">
      <c r="A97" s="15"/>
      <c r="B97" s="15"/>
      <c r="C97" s="15"/>
      <c r="D97" s="15"/>
      <c r="E97" s="15"/>
      <c r="F97" s="170"/>
      <c r="G97" s="15"/>
      <c r="H97" s="15"/>
      <c r="I97" s="15"/>
      <c r="J97" s="15"/>
      <c r="K97" s="15"/>
      <c r="L97" s="15"/>
      <c r="M97" s="15"/>
      <c r="N97" s="15"/>
      <c r="O97" s="15"/>
      <c r="P97" s="15"/>
      <c r="Q97" s="15"/>
      <c r="R97" s="15"/>
      <c r="S97" s="15"/>
      <c r="T97" s="15"/>
      <c r="U97" s="15"/>
      <c r="V97" s="15"/>
      <c r="W97" s="15"/>
      <c r="X97" s="15"/>
      <c r="Y97" s="15"/>
      <c r="Z97" s="15"/>
    </row>
    <row r="98" ht="14.25" customHeight="1">
      <c r="A98" s="15"/>
      <c r="B98" s="15"/>
      <c r="C98" s="15"/>
      <c r="D98" s="15"/>
      <c r="E98" s="15"/>
      <c r="F98" s="170"/>
      <c r="G98" s="15"/>
      <c r="H98" s="15"/>
      <c r="I98" s="15"/>
      <c r="J98" s="15"/>
      <c r="K98" s="15"/>
      <c r="L98" s="15"/>
      <c r="M98" s="15"/>
      <c r="N98" s="15"/>
      <c r="O98" s="15"/>
      <c r="P98" s="15"/>
      <c r="Q98" s="15"/>
      <c r="R98" s="15"/>
      <c r="S98" s="15"/>
      <c r="T98" s="15"/>
      <c r="U98" s="15"/>
      <c r="V98" s="15"/>
      <c r="W98" s="15"/>
      <c r="X98" s="15"/>
      <c r="Y98" s="15"/>
      <c r="Z98" s="15"/>
    </row>
    <row r="99" ht="14.25" customHeight="1">
      <c r="A99" s="15"/>
      <c r="B99" s="15"/>
      <c r="C99" s="15"/>
      <c r="D99" s="15"/>
      <c r="E99" s="15"/>
      <c r="F99" s="170"/>
      <c r="G99" s="15"/>
      <c r="H99" s="15"/>
      <c r="I99" s="15"/>
      <c r="J99" s="15"/>
      <c r="K99" s="15"/>
      <c r="L99" s="15"/>
      <c r="M99" s="15"/>
      <c r="N99" s="15"/>
      <c r="O99" s="15"/>
      <c r="P99" s="15"/>
      <c r="Q99" s="15"/>
      <c r="R99" s="15"/>
      <c r="S99" s="15"/>
      <c r="T99" s="15"/>
      <c r="U99" s="15"/>
      <c r="V99" s="15"/>
      <c r="W99" s="15"/>
      <c r="X99" s="15"/>
      <c r="Y99" s="15"/>
      <c r="Z99" s="15"/>
    </row>
    <row r="100" ht="14.25" customHeight="1">
      <c r="A100" s="15"/>
      <c r="B100" s="15"/>
      <c r="C100" s="15"/>
      <c r="D100" s="15"/>
      <c r="E100" s="15"/>
      <c r="F100" s="170"/>
      <c r="G100" s="15"/>
      <c r="H100" s="15"/>
      <c r="I100" s="15"/>
      <c r="J100" s="15"/>
      <c r="K100" s="15"/>
      <c r="L100" s="15"/>
      <c r="M100" s="15"/>
      <c r="N100" s="15"/>
      <c r="O100" s="15"/>
      <c r="P100" s="15"/>
      <c r="Q100" s="15"/>
      <c r="R100" s="15"/>
      <c r="S100" s="15"/>
      <c r="T100" s="15"/>
      <c r="U100" s="15"/>
      <c r="V100" s="15"/>
      <c r="W100" s="15"/>
      <c r="X100" s="15"/>
      <c r="Y100" s="15"/>
      <c r="Z100" s="15"/>
    </row>
    <row r="101" ht="14.25" customHeight="1">
      <c r="A101" s="15"/>
      <c r="B101" s="15"/>
      <c r="C101" s="15"/>
      <c r="D101" s="15"/>
      <c r="E101" s="15"/>
      <c r="F101" s="170"/>
      <c r="G101" s="15"/>
      <c r="H101" s="15"/>
      <c r="I101" s="15"/>
      <c r="J101" s="15"/>
      <c r="K101" s="15"/>
      <c r="L101" s="15"/>
      <c r="M101" s="15"/>
      <c r="N101" s="15"/>
      <c r="O101" s="15"/>
      <c r="P101" s="15"/>
      <c r="Q101" s="15"/>
      <c r="R101" s="15"/>
      <c r="S101" s="15"/>
      <c r="T101" s="15"/>
      <c r="U101" s="15"/>
      <c r="V101" s="15"/>
      <c r="W101" s="15"/>
      <c r="X101" s="15"/>
      <c r="Y101" s="15"/>
      <c r="Z101" s="15"/>
    </row>
    <row r="102" ht="14.25" customHeight="1">
      <c r="A102" s="15"/>
      <c r="B102" s="15"/>
      <c r="C102" s="15"/>
      <c r="D102" s="15"/>
      <c r="E102" s="15"/>
      <c r="F102" s="170"/>
      <c r="G102" s="15"/>
      <c r="H102" s="15"/>
      <c r="I102" s="15"/>
      <c r="J102" s="15"/>
      <c r="K102" s="15"/>
      <c r="L102" s="15"/>
      <c r="M102" s="15"/>
      <c r="N102" s="15"/>
      <c r="O102" s="15"/>
      <c r="P102" s="15"/>
      <c r="Q102" s="15"/>
      <c r="R102" s="15"/>
      <c r="S102" s="15"/>
      <c r="T102" s="15"/>
      <c r="U102" s="15"/>
      <c r="V102" s="15"/>
      <c r="W102" s="15"/>
      <c r="X102" s="15"/>
      <c r="Y102" s="15"/>
      <c r="Z102" s="15"/>
    </row>
    <row r="103" ht="14.25" customHeight="1">
      <c r="A103" s="15"/>
      <c r="B103" s="15"/>
      <c r="C103" s="15"/>
      <c r="D103" s="15"/>
      <c r="E103" s="15"/>
      <c r="F103" s="170"/>
      <c r="G103" s="15"/>
      <c r="H103" s="15"/>
      <c r="I103" s="15"/>
      <c r="J103" s="15"/>
      <c r="K103" s="15"/>
      <c r="L103" s="15"/>
      <c r="M103" s="15"/>
      <c r="N103" s="15"/>
      <c r="O103" s="15"/>
      <c r="P103" s="15"/>
      <c r="Q103" s="15"/>
      <c r="R103" s="15"/>
      <c r="S103" s="15"/>
      <c r="T103" s="15"/>
      <c r="U103" s="15"/>
      <c r="V103" s="15"/>
      <c r="W103" s="15"/>
      <c r="X103" s="15"/>
      <c r="Y103" s="15"/>
      <c r="Z103" s="15"/>
    </row>
    <row r="104" ht="14.25" customHeight="1">
      <c r="A104" s="15"/>
      <c r="B104" s="15"/>
      <c r="C104" s="15"/>
      <c r="D104" s="15"/>
      <c r="E104" s="15"/>
      <c r="F104" s="170"/>
      <c r="G104" s="15"/>
      <c r="H104" s="15"/>
      <c r="I104" s="15"/>
      <c r="J104" s="15"/>
      <c r="K104" s="15"/>
      <c r="L104" s="15"/>
      <c r="M104" s="15"/>
      <c r="N104" s="15"/>
      <c r="O104" s="15"/>
      <c r="P104" s="15"/>
      <c r="Q104" s="15"/>
      <c r="R104" s="15"/>
      <c r="S104" s="15"/>
      <c r="T104" s="15"/>
      <c r="U104" s="15"/>
      <c r="V104" s="15"/>
      <c r="W104" s="15"/>
      <c r="X104" s="15"/>
      <c r="Y104" s="15"/>
      <c r="Z104" s="15"/>
    </row>
    <row r="105" ht="14.25" customHeight="1">
      <c r="A105" s="15"/>
      <c r="B105" s="15"/>
      <c r="C105" s="15"/>
      <c r="D105" s="15"/>
      <c r="E105" s="15"/>
      <c r="F105" s="170"/>
      <c r="G105" s="15"/>
      <c r="H105" s="15"/>
      <c r="I105" s="15"/>
      <c r="J105" s="15"/>
      <c r="K105" s="15"/>
      <c r="L105" s="15"/>
      <c r="M105" s="15"/>
      <c r="N105" s="15"/>
      <c r="O105" s="15"/>
      <c r="P105" s="15"/>
      <c r="Q105" s="15"/>
      <c r="R105" s="15"/>
      <c r="S105" s="15"/>
      <c r="T105" s="15"/>
      <c r="U105" s="15"/>
      <c r="V105" s="15"/>
      <c r="W105" s="15"/>
      <c r="X105" s="15"/>
      <c r="Y105" s="15"/>
      <c r="Z105" s="15"/>
    </row>
    <row r="106" ht="14.25" customHeight="1">
      <c r="A106" s="15"/>
      <c r="B106" s="15"/>
      <c r="C106" s="15"/>
      <c r="D106" s="15"/>
      <c r="E106" s="15"/>
      <c r="F106" s="170"/>
      <c r="G106" s="15"/>
      <c r="H106" s="15"/>
      <c r="I106" s="15"/>
      <c r="J106" s="15"/>
      <c r="K106" s="15"/>
      <c r="L106" s="15"/>
      <c r="M106" s="15"/>
      <c r="N106" s="15"/>
      <c r="O106" s="15"/>
      <c r="P106" s="15"/>
      <c r="Q106" s="15"/>
      <c r="R106" s="15"/>
      <c r="S106" s="15"/>
      <c r="T106" s="15"/>
      <c r="U106" s="15"/>
      <c r="V106" s="15"/>
      <c r="W106" s="15"/>
      <c r="X106" s="15"/>
      <c r="Y106" s="15"/>
      <c r="Z106" s="15"/>
    </row>
    <row r="107" ht="14.25" customHeight="1">
      <c r="A107" s="15"/>
      <c r="B107" s="15"/>
      <c r="C107" s="15"/>
      <c r="D107" s="15"/>
      <c r="E107" s="15"/>
      <c r="F107" s="170"/>
      <c r="G107" s="15"/>
      <c r="H107" s="15"/>
      <c r="I107" s="15"/>
      <c r="J107" s="15"/>
      <c r="K107" s="15"/>
      <c r="L107" s="15"/>
      <c r="M107" s="15"/>
      <c r="N107" s="15"/>
      <c r="O107" s="15"/>
      <c r="P107" s="15"/>
      <c r="Q107" s="15"/>
      <c r="R107" s="15"/>
      <c r="S107" s="15"/>
      <c r="T107" s="15"/>
      <c r="U107" s="15"/>
      <c r="V107" s="15"/>
      <c r="W107" s="15"/>
      <c r="X107" s="15"/>
      <c r="Y107" s="15"/>
      <c r="Z107" s="15"/>
    </row>
    <row r="108" ht="14.25" customHeight="1">
      <c r="A108" s="15"/>
      <c r="B108" s="15"/>
      <c r="C108" s="15"/>
      <c r="D108" s="15"/>
      <c r="E108" s="15"/>
      <c r="F108" s="170"/>
      <c r="G108" s="15"/>
      <c r="H108" s="15"/>
      <c r="I108" s="15"/>
      <c r="J108" s="15"/>
      <c r="K108" s="15"/>
      <c r="L108" s="15"/>
      <c r="M108" s="15"/>
      <c r="N108" s="15"/>
      <c r="O108" s="15"/>
      <c r="P108" s="15"/>
      <c r="Q108" s="15"/>
      <c r="R108" s="15"/>
      <c r="S108" s="15"/>
      <c r="T108" s="15"/>
      <c r="U108" s="15"/>
      <c r="V108" s="15"/>
      <c r="W108" s="15"/>
      <c r="X108" s="15"/>
      <c r="Y108" s="15"/>
      <c r="Z108" s="15"/>
    </row>
    <row r="109" ht="14.25" customHeight="1">
      <c r="A109" s="15"/>
      <c r="B109" s="15"/>
      <c r="C109" s="15"/>
      <c r="D109" s="15"/>
      <c r="E109" s="15"/>
      <c r="F109" s="170"/>
      <c r="G109" s="15"/>
      <c r="H109" s="15"/>
      <c r="I109" s="15"/>
      <c r="J109" s="15"/>
      <c r="K109" s="15"/>
      <c r="L109" s="15"/>
      <c r="M109" s="15"/>
      <c r="N109" s="15"/>
      <c r="O109" s="15"/>
      <c r="P109" s="15"/>
      <c r="Q109" s="15"/>
      <c r="R109" s="15"/>
      <c r="S109" s="15"/>
      <c r="T109" s="15"/>
      <c r="U109" s="15"/>
      <c r="V109" s="15"/>
      <c r="W109" s="15"/>
      <c r="X109" s="15"/>
      <c r="Y109" s="15"/>
      <c r="Z109" s="15"/>
    </row>
    <row r="110" ht="14.25" customHeight="1">
      <c r="A110" s="15"/>
      <c r="B110" s="15"/>
      <c r="C110" s="15"/>
      <c r="D110" s="15"/>
      <c r="E110" s="15"/>
      <c r="F110" s="170"/>
      <c r="G110" s="15"/>
      <c r="H110" s="15"/>
      <c r="I110" s="15"/>
      <c r="J110" s="15"/>
      <c r="K110" s="15"/>
      <c r="L110" s="15"/>
      <c r="M110" s="15"/>
      <c r="N110" s="15"/>
      <c r="O110" s="15"/>
      <c r="P110" s="15"/>
      <c r="Q110" s="15"/>
      <c r="R110" s="15"/>
      <c r="S110" s="15"/>
      <c r="T110" s="15"/>
      <c r="U110" s="15"/>
      <c r="V110" s="15"/>
      <c r="W110" s="15"/>
      <c r="X110" s="15"/>
      <c r="Y110" s="15"/>
      <c r="Z110" s="15"/>
    </row>
    <row r="111" ht="14.25" customHeight="1">
      <c r="A111" s="15"/>
      <c r="B111" s="15"/>
      <c r="C111" s="15"/>
      <c r="D111" s="15"/>
      <c r="E111" s="15"/>
      <c r="F111" s="170"/>
      <c r="G111" s="15"/>
      <c r="H111" s="15"/>
      <c r="I111" s="15"/>
      <c r="J111" s="15"/>
      <c r="K111" s="15"/>
      <c r="L111" s="15"/>
      <c r="M111" s="15"/>
      <c r="N111" s="15"/>
      <c r="O111" s="15"/>
      <c r="P111" s="15"/>
      <c r="Q111" s="15"/>
      <c r="R111" s="15"/>
      <c r="S111" s="15"/>
      <c r="T111" s="15"/>
      <c r="U111" s="15"/>
      <c r="V111" s="15"/>
      <c r="W111" s="15"/>
      <c r="X111" s="15"/>
      <c r="Y111" s="15"/>
      <c r="Z111" s="15"/>
    </row>
    <row r="112" ht="14.25" customHeight="1">
      <c r="A112" s="15"/>
      <c r="B112" s="15"/>
      <c r="C112" s="15"/>
      <c r="D112" s="15"/>
      <c r="E112" s="15"/>
      <c r="F112" s="170"/>
      <c r="G112" s="15"/>
      <c r="H112" s="15"/>
      <c r="I112" s="15"/>
      <c r="J112" s="15"/>
      <c r="K112" s="15"/>
      <c r="L112" s="15"/>
      <c r="M112" s="15"/>
      <c r="N112" s="15"/>
      <c r="O112" s="15"/>
      <c r="P112" s="15"/>
      <c r="Q112" s="15"/>
      <c r="R112" s="15"/>
      <c r="S112" s="15"/>
      <c r="T112" s="15"/>
      <c r="U112" s="15"/>
      <c r="V112" s="15"/>
      <c r="W112" s="15"/>
      <c r="X112" s="15"/>
      <c r="Y112" s="15"/>
      <c r="Z112" s="15"/>
    </row>
    <row r="113" ht="14.25" customHeight="1">
      <c r="A113" s="15"/>
      <c r="B113" s="15"/>
      <c r="C113" s="15"/>
      <c r="D113" s="15"/>
      <c r="E113" s="15"/>
      <c r="F113" s="170"/>
      <c r="G113" s="15"/>
      <c r="H113" s="15"/>
      <c r="I113" s="15"/>
      <c r="J113" s="15"/>
      <c r="K113" s="15"/>
      <c r="L113" s="15"/>
      <c r="M113" s="15"/>
      <c r="N113" s="15"/>
      <c r="O113" s="15"/>
      <c r="P113" s="15"/>
      <c r="Q113" s="15"/>
      <c r="R113" s="15"/>
      <c r="S113" s="15"/>
      <c r="T113" s="15"/>
      <c r="U113" s="15"/>
      <c r="V113" s="15"/>
      <c r="W113" s="15"/>
      <c r="X113" s="15"/>
      <c r="Y113" s="15"/>
      <c r="Z113" s="15"/>
    </row>
    <row r="114" ht="14.25" customHeight="1">
      <c r="A114" s="15"/>
      <c r="B114" s="15"/>
      <c r="C114" s="15"/>
      <c r="D114" s="15"/>
      <c r="E114" s="15"/>
      <c r="F114" s="170"/>
      <c r="G114" s="15"/>
      <c r="H114" s="15"/>
      <c r="I114" s="15"/>
      <c r="J114" s="15"/>
      <c r="K114" s="15"/>
      <c r="L114" s="15"/>
      <c r="M114" s="15"/>
      <c r="N114" s="15"/>
      <c r="O114" s="15"/>
      <c r="P114" s="15"/>
      <c r="Q114" s="15"/>
      <c r="R114" s="15"/>
      <c r="S114" s="15"/>
      <c r="T114" s="15"/>
      <c r="U114" s="15"/>
      <c r="V114" s="15"/>
      <c r="W114" s="15"/>
      <c r="X114" s="15"/>
      <c r="Y114" s="15"/>
      <c r="Z114" s="15"/>
    </row>
    <row r="115" ht="14.25" customHeight="1">
      <c r="A115" s="15"/>
      <c r="B115" s="15"/>
      <c r="C115" s="15"/>
      <c r="D115" s="15"/>
      <c r="E115" s="15"/>
      <c r="F115" s="170"/>
      <c r="G115" s="15"/>
      <c r="H115" s="15"/>
      <c r="I115" s="15"/>
      <c r="J115" s="15"/>
      <c r="K115" s="15"/>
      <c r="L115" s="15"/>
      <c r="M115" s="15"/>
      <c r="N115" s="15"/>
      <c r="O115" s="15"/>
      <c r="P115" s="15"/>
      <c r="Q115" s="15"/>
      <c r="R115" s="15"/>
      <c r="S115" s="15"/>
      <c r="T115" s="15"/>
      <c r="U115" s="15"/>
      <c r="V115" s="15"/>
      <c r="W115" s="15"/>
      <c r="X115" s="15"/>
      <c r="Y115" s="15"/>
      <c r="Z115" s="15"/>
    </row>
    <row r="116" ht="14.25" customHeight="1">
      <c r="A116" s="15"/>
      <c r="B116" s="15"/>
      <c r="C116" s="15"/>
      <c r="D116" s="15"/>
      <c r="E116" s="15"/>
      <c r="F116" s="170"/>
      <c r="G116" s="15"/>
      <c r="H116" s="15"/>
      <c r="I116" s="15"/>
      <c r="J116" s="15"/>
      <c r="K116" s="15"/>
      <c r="L116" s="15"/>
      <c r="M116" s="15"/>
      <c r="N116" s="15"/>
      <c r="O116" s="15"/>
      <c r="P116" s="15"/>
      <c r="Q116" s="15"/>
      <c r="R116" s="15"/>
      <c r="S116" s="15"/>
      <c r="T116" s="15"/>
      <c r="U116" s="15"/>
      <c r="V116" s="15"/>
      <c r="W116" s="15"/>
      <c r="X116" s="15"/>
      <c r="Y116" s="15"/>
      <c r="Z116" s="15"/>
    </row>
    <row r="117" ht="14.25" customHeight="1">
      <c r="A117" s="15"/>
      <c r="B117" s="15"/>
      <c r="C117" s="15"/>
      <c r="D117" s="15"/>
      <c r="E117" s="15"/>
      <c r="F117" s="170"/>
      <c r="G117" s="15"/>
      <c r="H117" s="15"/>
      <c r="I117" s="15"/>
      <c r="J117" s="15"/>
      <c r="K117" s="15"/>
      <c r="L117" s="15"/>
      <c r="M117" s="15"/>
      <c r="N117" s="15"/>
      <c r="O117" s="15"/>
      <c r="P117" s="15"/>
      <c r="Q117" s="15"/>
      <c r="R117" s="15"/>
      <c r="S117" s="15"/>
      <c r="T117" s="15"/>
      <c r="U117" s="15"/>
      <c r="V117" s="15"/>
      <c r="W117" s="15"/>
      <c r="X117" s="15"/>
      <c r="Y117" s="15"/>
      <c r="Z117" s="15"/>
    </row>
    <row r="118" ht="14.25" customHeight="1">
      <c r="A118" s="15"/>
      <c r="B118" s="15"/>
      <c r="C118" s="15"/>
      <c r="D118" s="15"/>
      <c r="E118" s="15"/>
      <c r="F118" s="170"/>
      <c r="G118" s="15"/>
      <c r="H118" s="15"/>
      <c r="I118" s="15"/>
      <c r="J118" s="15"/>
      <c r="K118" s="15"/>
      <c r="L118" s="15"/>
      <c r="M118" s="15"/>
      <c r="N118" s="15"/>
      <c r="O118" s="15"/>
      <c r="P118" s="15"/>
      <c r="Q118" s="15"/>
      <c r="R118" s="15"/>
      <c r="S118" s="15"/>
      <c r="T118" s="15"/>
      <c r="U118" s="15"/>
      <c r="V118" s="15"/>
      <c r="W118" s="15"/>
      <c r="X118" s="15"/>
      <c r="Y118" s="15"/>
      <c r="Z118" s="15"/>
    </row>
    <row r="119" ht="14.25" customHeight="1">
      <c r="A119" s="15"/>
      <c r="B119" s="15"/>
      <c r="C119" s="15"/>
      <c r="D119" s="15"/>
      <c r="E119" s="15"/>
      <c r="F119" s="170"/>
      <c r="G119" s="15"/>
      <c r="H119" s="15"/>
      <c r="I119" s="15"/>
      <c r="J119" s="15"/>
      <c r="K119" s="15"/>
      <c r="L119" s="15"/>
      <c r="M119" s="15"/>
      <c r="N119" s="15"/>
      <c r="O119" s="15"/>
      <c r="P119" s="15"/>
      <c r="Q119" s="15"/>
      <c r="R119" s="15"/>
      <c r="S119" s="15"/>
      <c r="T119" s="15"/>
      <c r="U119" s="15"/>
      <c r="V119" s="15"/>
      <c r="W119" s="15"/>
      <c r="X119" s="15"/>
      <c r="Y119" s="15"/>
      <c r="Z119" s="15"/>
    </row>
    <row r="120" ht="14.25" customHeight="1">
      <c r="A120" s="15"/>
      <c r="B120" s="15"/>
      <c r="C120" s="15"/>
      <c r="D120" s="15"/>
      <c r="E120" s="15"/>
      <c r="F120" s="170"/>
      <c r="G120" s="15"/>
      <c r="H120" s="15"/>
      <c r="I120" s="15"/>
      <c r="J120" s="15"/>
      <c r="K120" s="15"/>
      <c r="L120" s="15"/>
      <c r="M120" s="15"/>
      <c r="N120" s="15"/>
      <c r="O120" s="15"/>
      <c r="P120" s="15"/>
      <c r="Q120" s="15"/>
      <c r="R120" s="15"/>
      <c r="S120" s="15"/>
      <c r="T120" s="15"/>
      <c r="U120" s="15"/>
      <c r="V120" s="15"/>
      <c r="W120" s="15"/>
      <c r="X120" s="15"/>
      <c r="Y120" s="15"/>
      <c r="Z120" s="15"/>
    </row>
    <row r="121" ht="14.25" customHeight="1">
      <c r="A121" s="15"/>
      <c r="B121" s="15"/>
      <c r="C121" s="15"/>
      <c r="D121" s="15"/>
      <c r="E121" s="15"/>
      <c r="F121" s="170"/>
      <c r="G121" s="15"/>
      <c r="H121" s="15"/>
      <c r="I121" s="15"/>
      <c r="J121" s="15"/>
      <c r="K121" s="15"/>
      <c r="L121" s="15"/>
      <c r="M121" s="15"/>
      <c r="N121" s="15"/>
      <c r="O121" s="15"/>
      <c r="P121" s="15"/>
      <c r="Q121" s="15"/>
      <c r="R121" s="15"/>
      <c r="S121" s="15"/>
      <c r="T121" s="15"/>
      <c r="U121" s="15"/>
      <c r="V121" s="15"/>
      <c r="W121" s="15"/>
      <c r="X121" s="15"/>
      <c r="Y121" s="15"/>
      <c r="Z121" s="15"/>
    </row>
    <row r="122" ht="14.25" customHeight="1">
      <c r="A122" s="15"/>
      <c r="B122" s="15"/>
      <c r="C122" s="15"/>
      <c r="D122" s="15"/>
      <c r="E122" s="15"/>
      <c r="F122" s="170"/>
      <c r="G122" s="15"/>
      <c r="H122" s="15"/>
      <c r="I122" s="15"/>
      <c r="J122" s="15"/>
      <c r="K122" s="15"/>
      <c r="L122" s="15"/>
      <c r="M122" s="15"/>
      <c r="N122" s="15"/>
      <c r="O122" s="15"/>
      <c r="P122" s="15"/>
      <c r="Q122" s="15"/>
      <c r="R122" s="15"/>
      <c r="S122" s="15"/>
      <c r="T122" s="15"/>
      <c r="U122" s="15"/>
      <c r="V122" s="15"/>
      <c r="W122" s="15"/>
      <c r="X122" s="15"/>
      <c r="Y122" s="15"/>
      <c r="Z122" s="15"/>
    </row>
    <row r="123" ht="14.25" customHeight="1">
      <c r="A123" s="15"/>
      <c r="B123" s="15"/>
      <c r="C123" s="15"/>
      <c r="D123" s="15"/>
      <c r="E123" s="15"/>
      <c r="F123" s="170"/>
      <c r="G123" s="15"/>
      <c r="H123" s="15"/>
      <c r="I123" s="15"/>
      <c r="J123" s="15"/>
      <c r="K123" s="15"/>
      <c r="L123" s="15"/>
      <c r="M123" s="15"/>
      <c r="N123" s="15"/>
      <c r="O123" s="15"/>
      <c r="P123" s="15"/>
      <c r="Q123" s="15"/>
      <c r="R123" s="15"/>
      <c r="S123" s="15"/>
      <c r="T123" s="15"/>
      <c r="U123" s="15"/>
      <c r="V123" s="15"/>
      <c r="W123" s="15"/>
      <c r="X123" s="15"/>
      <c r="Y123" s="15"/>
      <c r="Z123" s="15"/>
    </row>
    <row r="124" ht="14.25" customHeight="1">
      <c r="A124" s="15"/>
      <c r="B124" s="15"/>
      <c r="C124" s="15"/>
      <c r="D124" s="15"/>
      <c r="E124" s="15"/>
      <c r="F124" s="170"/>
      <c r="G124" s="15"/>
      <c r="H124" s="15"/>
      <c r="I124" s="15"/>
      <c r="J124" s="15"/>
      <c r="K124" s="15"/>
      <c r="L124" s="15"/>
      <c r="M124" s="15"/>
      <c r="N124" s="15"/>
      <c r="O124" s="15"/>
      <c r="P124" s="15"/>
      <c r="Q124" s="15"/>
      <c r="R124" s="15"/>
      <c r="S124" s="15"/>
      <c r="T124" s="15"/>
      <c r="U124" s="15"/>
      <c r="V124" s="15"/>
      <c r="W124" s="15"/>
      <c r="X124" s="15"/>
      <c r="Y124" s="15"/>
      <c r="Z124" s="15"/>
    </row>
    <row r="125" ht="14.25" customHeight="1">
      <c r="A125" s="15"/>
      <c r="B125" s="15"/>
      <c r="C125" s="15"/>
      <c r="D125" s="15"/>
      <c r="E125" s="15"/>
      <c r="F125" s="170"/>
      <c r="G125" s="15"/>
      <c r="H125" s="15"/>
      <c r="I125" s="15"/>
      <c r="J125" s="15"/>
      <c r="K125" s="15"/>
      <c r="L125" s="15"/>
      <c r="M125" s="15"/>
      <c r="N125" s="15"/>
      <c r="O125" s="15"/>
      <c r="P125" s="15"/>
      <c r="Q125" s="15"/>
      <c r="R125" s="15"/>
      <c r="S125" s="15"/>
      <c r="T125" s="15"/>
      <c r="U125" s="15"/>
      <c r="V125" s="15"/>
      <c r="W125" s="15"/>
      <c r="X125" s="15"/>
      <c r="Y125" s="15"/>
      <c r="Z125" s="15"/>
    </row>
    <row r="126" ht="14.25" customHeight="1">
      <c r="A126" s="15"/>
      <c r="B126" s="15"/>
      <c r="C126" s="15"/>
      <c r="D126" s="15"/>
      <c r="E126" s="15"/>
      <c r="F126" s="170"/>
      <c r="G126" s="15"/>
      <c r="H126" s="15"/>
      <c r="I126" s="15"/>
      <c r="J126" s="15"/>
      <c r="K126" s="15"/>
      <c r="L126" s="15"/>
      <c r="M126" s="15"/>
      <c r="N126" s="15"/>
      <c r="O126" s="15"/>
      <c r="P126" s="15"/>
      <c r="Q126" s="15"/>
      <c r="R126" s="15"/>
      <c r="S126" s="15"/>
      <c r="T126" s="15"/>
      <c r="U126" s="15"/>
      <c r="V126" s="15"/>
      <c r="W126" s="15"/>
      <c r="X126" s="15"/>
      <c r="Y126" s="15"/>
      <c r="Z126" s="15"/>
    </row>
    <row r="127" ht="14.25" customHeight="1">
      <c r="A127" s="15"/>
      <c r="B127" s="15"/>
      <c r="C127" s="15"/>
      <c r="D127" s="15"/>
      <c r="E127" s="15"/>
      <c r="F127" s="170"/>
      <c r="G127" s="15"/>
      <c r="H127" s="15"/>
      <c r="I127" s="15"/>
      <c r="J127" s="15"/>
      <c r="K127" s="15"/>
      <c r="L127" s="15"/>
      <c r="M127" s="15"/>
      <c r="N127" s="15"/>
      <c r="O127" s="15"/>
      <c r="P127" s="15"/>
      <c r="Q127" s="15"/>
      <c r="R127" s="15"/>
      <c r="S127" s="15"/>
      <c r="T127" s="15"/>
      <c r="U127" s="15"/>
      <c r="V127" s="15"/>
      <c r="W127" s="15"/>
      <c r="X127" s="15"/>
      <c r="Y127" s="15"/>
      <c r="Z127" s="15"/>
    </row>
    <row r="128" ht="14.25" customHeight="1">
      <c r="A128" s="15"/>
      <c r="B128" s="15"/>
      <c r="C128" s="15"/>
      <c r="D128" s="15"/>
      <c r="E128" s="15"/>
      <c r="F128" s="170"/>
      <c r="G128" s="15"/>
      <c r="H128" s="15"/>
      <c r="I128" s="15"/>
      <c r="J128" s="15"/>
      <c r="K128" s="15"/>
      <c r="L128" s="15"/>
      <c r="M128" s="15"/>
      <c r="N128" s="15"/>
      <c r="O128" s="15"/>
      <c r="P128" s="15"/>
      <c r="Q128" s="15"/>
      <c r="R128" s="15"/>
      <c r="S128" s="15"/>
      <c r="T128" s="15"/>
      <c r="U128" s="15"/>
      <c r="V128" s="15"/>
      <c r="W128" s="15"/>
      <c r="X128" s="15"/>
      <c r="Y128" s="15"/>
      <c r="Z128" s="15"/>
    </row>
    <row r="129" ht="14.25" customHeight="1">
      <c r="A129" s="15"/>
      <c r="B129" s="15"/>
      <c r="C129" s="15"/>
      <c r="D129" s="15"/>
      <c r="E129" s="15"/>
      <c r="F129" s="170"/>
      <c r="G129" s="15"/>
      <c r="H129" s="15"/>
      <c r="I129" s="15"/>
      <c r="J129" s="15"/>
      <c r="K129" s="15"/>
      <c r="L129" s="15"/>
      <c r="M129" s="15"/>
      <c r="N129" s="15"/>
      <c r="O129" s="15"/>
      <c r="P129" s="15"/>
      <c r="Q129" s="15"/>
      <c r="R129" s="15"/>
      <c r="S129" s="15"/>
      <c r="T129" s="15"/>
      <c r="U129" s="15"/>
      <c r="V129" s="15"/>
      <c r="W129" s="15"/>
      <c r="X129" s="15"/>
      <c r="Y129" s="15"/>
      <c r="Z129" s="15"/>
    </row>
    <row r="130" ht="14.25" customHeight="1">
      <c r="A130" s="15"/>
      <c r="B130" s="15"/>
      <c r="C130" s="15"/>
      <c r="D130" s="15"/>
      <c r="E130" s="15"/>
      <c r="F130" s="170"/>
      <c r="G130" s="15"/>
      <c r="H130" s="15"/>
      <c r="I130" s="15"/>
      <c r="J130" s="15"/>
      <c r="K130" s="15"/>
      <c r="L130" s="15"/>
      <c r="M130" s="15"/>
      <c r="N130" s="15"/>
      <c r="O130" s="15"/>
      <c r="P130" s="15"/>
      <c r="Q130" s="15"/>
      <c r="R130" s="15"/>
      <c r="S130" s="15"/>
      <c r="T130" s="15"/>
      <c r="U130" s="15"/>
      <c r="V130" s="15"/>
      <c r="W130" s="15"/>
      <c r="X130" s="15"/>
      <c r="Y130" s="15"/>
      <c r="Z130" s="15"/>
    </row>
    <row r="131" ht="14.25" customHeight="1">
      <c r="A131" s="15"/>
      <c r="B131" s="15"/>
      <c r="C131" s="15"/>
      <c r="D131" s="15"/>
      <c r="E131" s="15"/>
      <c r="F131" s="170"/>
      <c r="G131" s="15"/>
      <c r="H131" s="15"/>
      <c r="I131" s="15"/>
      <c r="J131" s="15"/>
      <c r="K131" s="15"/>
      <c r="L131" s="15"/>
      <c r="M131" s="15"/>
      <c r="N131" s="15"/>
      <c r="O131" s="15"/>
      <c r="P131" s="15"/>
      <c r="Q131" s="15"/>
      <c r="R131" s="15"/>
      <c r="S131" s="15"/>
      <c r="T131" s="15"/>
      <c r="U131" s="15"/>
      <c r="V131" s="15"/>
      <c r="W131" s="15"/>
      <c r="X131" s="15"/>
      <c r="Y131" s="15"/>
      <c r="Z131" s="15"/>
    </row>
    <row r="132" ht="14.25" customHeight="1">
      <c r="A132" s="15"/>
      <c r="B132" s="15"/>
      <c r="C132" s="15"/>
      <c r="D132" s="15"/>
      <c r="E132" s="15"/>
      <c r="F132" s="170"/>
      <c r="G132" s="15"/>
      <c r="H132" s="15"/>
      <c r="I132" s="15"/>
      <c r="J132" s="15"/>
      <c r="K132" s="15"/>
      <c r="L132" s="15"/>
      <c r="M132" s="15"/>
      <c r="N132" s="15"/>
      <c r="O132" s="15"/>
      <c r="P132" s="15"/>
      <c r="Q132" s="15"/>
      <c r="R132" s="15"/>
      <c r="S132" s="15"/>
      <c r="T132" s="15"/>
      <c r="U132" s="15"/>
      <c r="V132" s="15"/>
      <c r="W132" s="15"/>
      <c r="X132" s="15"/>
      <c r="Y132" s="15"/>
      <c r="Z132" s="15"/>
    </row>
    <row r="133" ht="14.25" customHeight="1">
      <c r="A133" s="15"/>
      <c r="B133" s="15"/>
      <c r="C133" s="15"/>
      <c r="D133" s="15"/>
      <c r="E133" s="15"/>
      <c r="F133" s="170"/>
      <c r="G133" s="15"/>
      <c r="H133" s="15"/>
      <c r="I133" s="15"/>
      <c r="J133" s="15"/>
      <c r="K133" s="15"/>
      <c r="L133" s="15"/>
      <c r="M133" s="15"/>
      <c r="N133" s="15"/>
      <c r="O133" s="15"/>
      <c r="P133" s="15"/>
      <c r="Q133" s="15"/>
      <c r="R133" s="15"/>
      <c r="S133" s="15"/>
      <c r="T133" s="15"/>
      <c r="U133" s="15"/>
      <c r="V133" s="15"/>
      <c r="W133" s="15"/>
      <c r="X133" s="15"/>
      <c r="Y133" s="15"/>
      <c r="Z133" s="15"/>
    </row>
    <row r="134" ht="14.25" customHeight="1">
      <c r="A134" s="15"/>
      <c r="B134" s="15"/>
      <c r="C134" s="15"/>
      <c r="D134" s="15"/>
      <c r="E134" s="15"/>
      <c r="F134" s="170"/>
      <c r="G134" s="15"/>
      <c r="H134" s="15"/>
      <c r="I134" s="15"/>
      <c r="J134" s="15"/>
      <c r="K134" s="15"/>
      <c r="L134" s="15"/>
      <c r="M134" s="15"/>
      <c r="N134" s="15"/>
      <c r="O134" s="15"/>
      <c r="P134" s="15"/>
      <c r="Q134" s="15"/>
      <c r="R134" s="15"/>
      <c r="S134" s="15"/>
      <c r="T134" s="15"/>
      <c r="U134" s="15"/>
      <c r="V134" s="15"/>
      <c r="W134" s="15"/>
      <c r="X134" s="15"/>
      <c r="Y134" s="15"/>
      <c r="Z134" s="15"/>
    </row>
    <row r="135" ht="14.25" customHeight="1">
      <c r="A135" s="15"/>
      <c r="B135" s="15"/>
      <c r="C135" s="15"/>
      <c r="D135" s="15"/>
      <c r="E135" s="15"/>
      <c r="F135" s="170"/>
      <c r="G135" s="15"/>
      <c r="H135" s="15"/>
      <c r="I135" s="15"/>
      <c r="J135" s="15"/>
      <c r="K135" s="15"/>
      <c r="L135" s="15"/>
      <c r="M135" s="15"/>
      <c r="N135" s="15"/>
      <c r="O135" s="15"/>
      <c r="P135" s="15"/>
      <c r="Q135" s="15"/>
      <c r="R135" s="15"/>
      <c r="S135" s="15"/>
      <c r="T135" s="15"/>
      <c r="U135" s="15"/>
      <c r="V135" s="15"/>
      <c r="W135" s="15"/>
      <c r="X135" s="15"/>
      <c r="Y135" s="15"/>
      <c r="Z135" s="15"/>
    </row>
    <row r="136" ht="14.25" customHeight="1">
      <c r="A136" s="15"/>
      <c r="B136" s="15"/>
      <c r="C136" s="15"/>
      <c r="D136" s="15"/>
      <c r="E136" s="15"/>
      <c r="F136" s="170"/>
      <c r="G136" s="15"/>
      <c r="H136" s="15"/>
      <c r="I136" s="15"/>
      <c r="J136" s="15"/>
      <c r="K136" s="15"/>
      <c r="L136" s="15"/>
      <c r="M136" s="15"/>
      <c r="N136" s="15"/>
      <c r="O136" s="15"/>
      <c r="P136" s="15"/>
      <c r="Q136" s="15"/>
      <c r="R136" s="15"/>
      <c r="S136" s="15"/>
      <c r="T136" s="15"/>
      <c r="U136" s="15"/>
      <c r="V136" s="15"/>
      <c r="W136" s="15"/>
      <c r="X136" s="15"/>
      <c r="Y136" s="15"/>
      <c r="Z136" s="15"/>
    </row>
    <row r="137" ht="14.25" customHeight="1">
      <c r="A137" s="15"/>
      <c r="B137" s="15"/>
      <c r="C137" s="15"/>
      <c r="D137" s="15"/>
      <c r="E137" s="15"/>
      <c r="F137" s="170"/>
      <c r="G137" s="15"/>
      <c r="H137" s="15"/>
      <c r="I137" s="15"/>
      <c r="J137" s="15"/>
      <c r="K137" s="15"/>
      <c r="L137" s="15"/>
      <c r="M137" s="15"/>
      <c r="N137" s="15"/>
      <c r="O137" s="15"/>
      <c r="P137" s="15"/>
      <c r="Q137" s="15"/>
      <c r="R137" s="15"/>
      <c r="S137" s="15"/>
      <c r="T137" s="15"/>
      <c r="U137" s="15"/>
      <c r="V137" s="15"/>
      <c r="W137" s="15"/>
      <c r="X137" s="15"/>
      <c r="Y137" s="15"/>
      <c r="Z137" s="15"/>
    </row>
    <row r="138" ht="14.25" customHeight="1">
      <c r="A138" s="15"/>
      <c r="B138" s="15"/>
      <c r="C138" s="15"/>
      <c r="D138" s="15"/>
      <c r="E138" s="15"/>
      <c r="F138" s="170"/>
      <c r="G138" s="15"/>
      <c r="H138" s="15"/>
      <c r="I138" s="15"/>
      <c r="J138" s="15"/>
      <c r="K138" s="15"/>
      <c r="L138" s="15"/>
      <c r="M138" s="15"/>
      <c r="N138" s="15"/>
      <c r="O138" s="15"/>
      <c r="P138" s="15"/>
      <c r="Q138" s="15"/>
      <c r="R138" s="15"/>
      <c r="S138" s="15"/>
      <c r="T138" s="15"/>
      <c r="U138" s="15"/>
      <c r="V138" s="15"/>
      <c r="W138" s="15"/>
      <c r="X138" s="15"/>
      <c r="Y138" s="15"/>
      <c r="Z138" s="15"/>
    </row>
    <row r="139" ht="14.25" customHeight="1">
      <c r="A139" s="15"/>
      <c r="B139" s="15"/>
      <c r="C139" s="15"/>
      <c r="D139" s="15"/>
      <c r="E139" s="15"/>
      <c r="F139" s="170"/>
      <c r="G139" s="15"/>
      <c r="H139" s="15"/>
      <c r="I139" s="15"/>
      <c r="J139" s="15"/>
      <c r="K139" s="15"/>
      <c r="L139" s="15"/>
      <c r="M139" s="15"/>
      <c r="N139" s="15"/>
      <c r="O139" s="15"/>
      <c r="P139" s="15"/>
      <c r="Q139" s="15"/>
      <c r="R139" s="15"/>
      <c r="S139" s="15"/>
      <c r="T139" s="15"/>
      <c r="U139" s="15"/>
      <c r="V139" s="15"/>
      <c r="W139" s="15"/>
      <c r="X139" s="15"/>
      <c r="Y139" s="15"/>
      <c r="Z139" s="15"/>
    </row>
    <row r="140" ht="14.25" customHeight="1">
      <c r="A140" s="15"/>
      <c r="B140" s="15"/>
      <c r="C140" s="15"/>
      <c r="D140" s="15"/>
      <c r="E140" s="15"/>
      <c r="F140" s="170"/>
      <c r="G140" s="15"/>
      <c r="H140" s="15"/>
      <c r="I140" s="15"/>
      <c r="J140" s="15"/>
      <c r="K140" s="15"/>
      <c r="L140" s="15"/>
      <c r="M140" s="15"/>
      <c r="N140" s="15"/>
      <c r="O140" s="15"/>
      <c r="P140" s="15"/>
      <c r="Q140" s="15"/>
      <c r="R140" s="15"/>
      <c r="S140" s="15"/>
      <c r="T140" s="15"/>
      <c r="U140" s="15"/>
      <c r="V140" s="15"/>
      <c r="W140" s="15"/>
      <c r="X140" s="15"/>
      <c r="Y140" s="15"/>
      <c r="Z140" s="15"/>
    </row>
    <row r="141" ht="14.25" customHeight="1">
      <c r="A141" s="15"/>
      <c r="B141" s="15"/>
      <c r="C141" s="15"/>
      <c r="D141" s="15"/>
      <c r="E141" s="15"/>
      <c r="F141" s="170"/>
      <c r="G141" s="15"/>
      <c r="H141" s="15"/>
      <c r="I141" s="15"/>
      <c r="J141" s="15"/>
      <c r="K141" s="15"/>
      <c r="L141" s="15"/>
      <c r="M141" s="15"/>
      <c r="N141" s="15"/>
      <c r="O141" s="15"/>
      <c r="P141" s="15"/>
      <c r="Q141" s="15"/>
      <c r="R141" s="15"/>
      <c r="S141" s="15"/>
      <c r="T141" s="15"/>
      <c r="U141" s="15"/>
      <c r="V141" s="15"/>
      <c r="W141" s="15"/>
      <c r="X141" s="15"/>
      <c r="Y141" s="15"/>
      <c r="Z141" s="15"/>
    </row>
    <row r="142" ht="14.25" customHeight="1">
      <c r="A142" s="15"/>
      <c r="B142" s="15"/>
      <c r="C142" s="15"/>
      <c r="D142" s="15"/>
      <c r="E142" s="15"/>
      <c r="F142" s="170"/>
      <c r="G142" s="15"/>
      <c r="H142" s="15"/>
      <c r="I142" s="15"/>
      <c r="J142" s="15"/>
      <c r="K142" s="15"/>
      <c r="L142" s="15"/>
      <c r="M142" s="15"/>
      <c r="N142" s="15"/>
      <c r="O142" s="15"/>
      <c r="P142" s="15"/>
      <c r="Q142" s="15"/>
      <c r="R142" s="15"/>
      <c r="S142" s="15"/>
      <c r="T142" s="15"/>
      <c r="U142" s="15"/>
      <c r="V142" s="15"/>
      <c r="W142" s="15"/>
      <c r="X142" s="15"/>
      <c r="Y142" s="15"/>
      <c r="Z142" s="15"/>
    </row>
    <row r="143" ht="14.25" customHeight="1">
      <c r="A143" s="15"/>
      <c r="B143" s="15"/>
      <c r="C143" s="15"/>
      <c r="D143" s="15"/>
      <c r="E143" s="15"/>
      <c r="F143" s="170"/>
      <c r="G143" s="15"/>
      <c r="H143" s="15"/>
      <c r="I143" s="15"/>
      <c r="J143" s="15"/>
      <c r="K143" s="15"/>
      <c r="L143" s="15"/>
      <c r="M143" s="15"/>
      <c r="N143" s="15"/>
      <c r="O143" s="15"/>
      <c r="P143" s="15"/>
      <c r="Q143" s="15"/>
      <c r="R143" s="15"/>
      <c r="S143" s="15"/>
      <c r="T143" s="15"/>
      <c r="U143" s="15"/>
      <c r="V143" s="15"/>
      <c r="W143" s="15"/>
      <c r="X143" s="15"/>
      <c r="Y143" s="15"/>
      <c r="Z143" s="15"/>
    </row>
    <row r="144" ht="14.25" customHeight="1">
      <c r="A144" s="15"/>
      <c r="B144" s="15"/>
      <c r="C144" s="15"/>
      <c r="D144" s="15"/>
      <c r="E144" s="15"/>
      <c r="F144" s="170"/>
      <c r="G144" s="15"/>
      <c r="H144" s="15"/>
      <c r="I144" s="15"/>
      <c r="J144" s="15"/>
      <c r="K144" s="15"/>
      <c r="L144" s="15"/>
      <c r="M144" s="15"/>
      <c r="N144" s="15"/>
      <c r="O144" s="15"/>
      <c r="P144" s="15"/>
      <c r="Q144" s="15"/>
      <c r="R144" s="15"/>
      <c r="S144" s="15"/>
      <c r="T144" s="15"/>
      <c r="U144" s="15"/>
      <c r="V144" s="15"/>
      <c r="W144" s="15"/>
      <c r="X144" s="15"/>
      <c r="Y144" s="15"/>
      <c r="Z144" s="15"/>
    </row>
    <row r="145" ht="14.25" customHeight="1">
      <c r="A145" s="15"/>
      <c r="B145" s="15"/>
      <c r="C145" s="15"/>
      <c r="D145" s="15"/>
      <c r="E145" s="15"/>
      <c r="F145" s="170"/>
      <c r="G145" s="15"/>
      <c r="H145" s="15"/>
      <c r="I145" s="15"/>
      <c r="J145" s="15"/>
      <c r="K145" s="15"/>
      <c r="L145" s="15"/>
      <c r="M145" s="15"/>
      <c r="N145" s="15"/>
      <c r="O145" s="15"/>
      <c r="P145" s="15"/>
      <c r="Q145" s="15"/>
      <c r="R145" s="15"/>
      <c r="S145" s="15"/>
      <c r="T145" s="15"/>
      <c r="U145" s="15"/>
      <c r="V145" s="15"/>
      <c r="W145" s="15"/>
      <c r="X145" s="15"/>
      <c r="Y145" s="15"/>
      <c r="Z145" s="15"/>
    </row>
    <row r="146" ht="14.25" customHeight="1">
      <c r="A146" s="15"/>
      <c r="B146" s="15"/>
      <c r="C146" s="15"/>
      <c r="D146" s="15"/>
      <c r="E146" s="15"/>
      <c r="F146" s="170"/>
      <c r="G146" s="15"/>
      <c r="H146" s="15"/>
      <c r="I146" s="15"/>
      <c r="J146" s="15"/>
      <c r="K146" s="15"/>
      <c r="L146" s="15"/>
      <c r="M146" s="15"/>
      <c r="N146" s="15"/>
      <c r="O146" s="15"/>
      <c r="P146" s="15"/>
      <c r="Q146" s="15"/>
      <c r="R146" s="15"/>
      <c r="S146" s="15"/>
      <c r="T146" s="15"/>
      <c r="U146" s="15"/>
      <c r="V146" s="15"/>
      <c r="W146" s="15"/>
      <c r="X146" s="15"/>
      <c r="Y146" s="15"/>
      <c r="Z146" s="15"/>
    </row>
    <row r="147" ht="14.25" customHeight="1">
      <c r="A147" s="15"/>
      <c r="B147" s="15"/>
      <c r="C147" s="15"/>
      <c r="D147" s="15"/>
      <c r="E147" s="15"/>
      <c r="F147" s="170"/>
      <c r="G147" s="15"/>
      <c r="H147" s="15"/>
      <c r="I147" s="15"/>
      <c r="J147" s="15"/>
      <c r="K147" s="15"/>
      <c r="L147" s="15"/>
      <c r="M147" s="15"/>
      <c r="N147" s="15"/>
      <c r="O147" s="15"/>
      <c r="P147" s="15"/>
      <c r="Q147" s="15"/>
      <c r="R147" s="15"/>
      <c r="S147" s="15"/>
      <c r="T147" s="15"/>
      <c r="U147" s="15"/>
      <c r="V147" s="15"/>
      <c r="W147" s="15"/>
      <c r="X147" s="15"/>
      <c r="Y147" s="15"/>
      <c r="Z147" s="15"/>
    </row>
    <row r="148" ht="14.25" customHeight="1">
      <c r="A148" s="15"/>
      <c r="B148" s="15"/>
      <c r="C148" s="15"/>
      <c r="D148" s="15"/>
      <c r="E148" s="15"/>
      <c r="F148" s="170"/>
      <c r="G148" s="15"/>
      <c r="H148" s="15"/>
      <c r="I148" s="15"/>
      <c r="J148" s="15"/>
      <c r="K148" s="15"/>
      <c r="L148" s="15"/>
      <c r="M148" s="15"/>
      <c r="N148" s="15"/>
      <c r="O148" s="15"/>
      <c r="P148" s="15"/>
      <c r="Q148" s="15"/>
      <c r="R148" s="15"/>
      <c r="S148" s="15"/>
      <c r="T148" s="15"/>
      <c r="U148" s="15"/>
      <c r="V148" s="15"/>
      <c r="W148" s="15"/>
      <c r="X148" s="15"/>
      <c r="Y148" s="15"/>
      <c r="Z148" s="15"/>
    </row>
    <row r="149" ht="14.25" customHeight="1">
      <c r="A149" s="15"/>
      <c r="B149" s="15"/>
      <c r="C149" s="15"/>
      <c r="D149" s="15"/>
      <c r="E149" s="15"/>
      <c r="F149" s="170"/>
      <c r="G149" s="15"/>
      <c r="H149" s="15"/>
      <c r="I149" s="15"/>
      <c r="J149" s="15"/>
      <c r="K149" s="15"/>
      <c r="L149" s="15"/>
      <c r="M149" s="15"/>
      <c r="N149" s="15"/>
      <c r="O149" s="15"/>
      <c r="P149" s="15"/>
      <c r="Q149" s="15"/>
      <c r="R149" s="15"/>
      <c r="S149" s="15"/>
      <c r="T149" s="15"/>
      <c r="U149" s="15"/>
      <c r="V149" s="15"/>
      <c r="W149" s="15"/>
      <c r="X149" s="15"/>
      <c r="Y149" s="15"/>
      <c r="Z149" s="15"/>
    </row>
    <row r="150" ht="14.25" customHeight="1">
      <c r="A150" s="15"/>
      <c r="B150" s="15"/>
      <c r="C150" s="15"/>
      <c r="D150" s="15"/>
      <c r="E150" s="15"/>
      <c r="F150" s="170"/>
      <c r="G150" s="15"/>
      <c r="H150" s="15"/>
      <c r="I150" s="15"/>
      <c r="J150" s="15"/>
      <c r="K150" s="15"/>
      <c r="L150" s="15"/>
      <c r="M150" s="15"/>
      <c r="N150" s="15"/>
      <c r="O150" s="15"/>
      <c r="P150" s="15"/>
      <c r="Q150" s="15"/>
      <c r="R150" s="15"/>
      <c r="S150" s="15"/>
      <c r="T150" s="15"/>
      <c r="U150" s="15"/>
      <c r="V150" s="15"/>
      <c r="W150" s="15"/>
      <c r="X150" s="15"/>
      <c r="Y150" s="15"/>
      <c r="Z150" s="15"/>
    </row>
    <row r="151" ht="14.25" customHeight="1">
      <c r="A151" s="15"/>
      <c r="B151" s="15"/>
      <c r="C151" s="15"/>
      <c r="D151" s="15"/>
      <c r="E151" s="15"/>
      <c r="F151" s="170"/>
      <c r="G151" s="15"/>
      <c r="H151" s="15"/>
      <c r="I151" s="15"/>
      <c r="J151" s="15"/>
      <c r="K151" s="15"/>
      <c r="L151" s="15"/>
      <c r="M151" s="15"/>
      <c r="N151" s="15"/>
      <c r="O151" s="15"/>
      <c r="P151" s="15"/>
      <c r="Q151" s="15"/>
      <c r="R151" s="15"/>
      <c r="S151" s="15"/>
      <c r="T151" s="15"/>
      <c r="U151" s="15"/>
      <c r="V151" s="15"/>
      <c r="W151" s="15"/>
      <c r="X151" s="15"/>
      <c r="Y151" s="15"/>
      <c r="Z151" s="15"/>
    </row>
    <row r="152" ht="14.25" customHeight="1">
      <c r="A152" s="15"/>
      <c r="B152" s="15"/>
      <c r="C152" s="15"/>
      <c r="D152" s="15"/>
      <c r="E152" s="15"/>
      <c r="F152" s="170"/>
      <c r="G152" s="15"/>
      <c r="H152" s="15"/>
      <c r="I152" s="15"/>
      <c r="J152" s="15"/>
      <c r="K152" s="15"/>
      <c r="L152" s="15"/>
      <c r="M152" s="15"/>
      <c r="N152" s="15"/>
      <c r="O152" s="15"/>
      <c r="P152" s="15"/>
      <c r="Q152" s="15"/>
      <c r="R152" s="15"/>
      <c r="S152" s="15"/>
      <c r="T152" s="15"/>
      <c r="U152" s="15"/>
      <c r="V152" s="15"/>
      <c r="W152" s="15"/>
      <c r="X152" s="15"/>
      <c r="Y152" s="15"/>
      <c r="Z152" s="15"/>
    </row>
    <row r="153" ht="14.25" customHeight="1">
      <c r="A153" s="15"/>
      <c r="B153" s="15"/>
      <c r="C153" s="15"/>
      <c r="D153" s="15"/>
      <c r="E153" s="15"/>
      <c r="F153" s="170"/>
      <c r="G153" s="15"/>
      <c r="H153" s="15"/>
      <c r="I153" s="15"/>
      <c r="J153" s="15"/>
      <c r="K153" s="15"/>
      <c r="L153" s="15"/>
      <c r="M153" s="15"/>
      <c r="N153" s="15"/>
      <c r="O153" s="15"/>
      <c r="P153" s="15"/>
      <c r="Q153" s="15"/>
      <c r="R153" s="15"/>
      <c r="S153" s="15"/>
      <c r="T153" s="15"/>
      <c r="U153" s="15"/>
      <c r="V153" s="15"/>
      <c r="W153" s="15"/>
      <c r="X153" s="15"/>
      <c r="Y153" s="15"/>
      <c r="Z153" s="15"/>
    </row>
    <row r="154" ht="14.25" customHeight="1">
      <c r="A154" s="15"/>
      <c r="B154" s="15"/>
      <c r="C154" s="15"/>
      <c r="D154" s="15"/>
      <c r="E154" s="15"/>
      <c r="F154" s="170"/>
      <c r="G154" s="15"/>
      <c r="H154" s="15"/>
      <c r="I154" s="15"/>
      <c r="J154" s="15"/>
      <c r="K154" s="15"/>
      <c r="L154" s="15"/>
      <c r="M154" s="15"/>
      <c r="N154" s="15"/>
      <c r="O154" s="15"/>
      <c r="P154" s="15"/>
      <c r="Q154" s="15"/>
      <c r="R154" s="15"/>
      <c r="S154" s="15"/>
      <c r="T154" s="15"/>
      <c r="U154" s="15"/>
      <c r="V154" s="15"/>
      <c r="W154" s="15"/>
      <c r="X154" s="15"/>
      <c r="Y154" s="15"/>
      <c r="Z154" s="15"/>
    </row>
    <row r="155" ht="14.25" customHeight="1">
      <c r="A155" s="15"/>
      <c r="B155" s="15"/>
      <c r="C155" s="15"/>
      <c r="D155" s="15"/>
      <c r="E155" s="15"/>
      <c r="F155" s="170"/>
      <c r="G155" s="15"/>
      <c r="H155" s="15"/>
      <c r="I155" s="15"/>
      <c r="J155" s="15"/>
      <c r="K155" s="15"/>
      <c r="L155" s="15"/>
      <c r="M155" s="15"/>
      <c r="N155" s="15"/>
      <c r="O155" s="15"/>
      <c r="P155" s="15"/>
      <c r="Q155" s="15"/>
      <c r="R155" s="15"/>
      <c r="S155" s="15"/>
      <c r="T155" s="15"/>
      <c r="U155" s="15"/>
      <c r="V155" s="15"/>
      <c r="W155" s="15"/>
      <c r="X155" s="15"/>
      <c r="Y155" s="15"/>
      <c r="Z155" s="15"/>
    </row>
    <row r="156" ht="14.25" customHeight="1">
      <c r="A156" s="15"/>
      <c r="B156" s="15"/>
      <c r="C156" s="15"/>
      <c r="D156" s="15"/>
      <c r="E156" s="15"/>
      <c r="F156" s="170"/>
      <c r="G156" s="15"/>
      <c r="H156" s="15"/>
      <c r="I156" s="15"/>
      <c r="J156" s="15"/>
      <c r="K156" s="15"/>
      <c r="L156" s="15"/>
      <c r="M156" s="15"/>
      <c r="N156" s="15"/>
      <c r="O156" s="15"/>
      <c r="P156" s="15"/>
      <c r="Q156" s="15"/>
      <c r="R156" s="15"/>
      <c r="S156" s="15"/>
      <c r="T156" s="15"/>
      <c r="U156" s="15"/>
      <c r="V156" s="15"/>
      <c r="W156" s="15"/>
      <c r="X156" s="15"/>
      <c r="Y156" s="15"/>
      <c r="Z156" s="15"/>
    </row>
    <row r="157" ht="14.25" customHeight="1">
      <c r="A157" s="15"/>
      <c r="B157" s="15"/>
      <c r="C157" s="15"/>
      <c r="D157" s="15"/>
      <c r="E157" s="15"/>
      <c r="F157" s="170"/>
      <c r="G157" s="15"/>
      <c r="H157" s="15"/>
      <c r="I157" s="15"/>
      <c r="J157" s="15"/>
      <c r="K157" s="15"/>
      <c r="L157" s="15"/>
      <c r="M157" s="15"/>
      <c r="N157" s="15"/>
      <c r="O157" s="15"/>
      <c r="P157" s="15"/>
      <c r="Q157" s="15"/>
      <c r="R157" s="15"/>
      <c r="S157" s="15"/>
      <c r="T157" s="15"/>
      <c r="U157" s="15"/>
      <c r="V157" s="15"/>
      <c r="W157" s="15"/>
      <c r="X157" s="15"/>
      <c r="Y157" s="15"/>
      <c r="Z157" s="15"/>
    </row>
    <row r="158" ht="14.25" customHeight="1">
      <c r="A158" s="15"/>
      <c r="B158" s="15"/>
      <c r="C158" s="15"/>
      <c r="D158" s="15"/>
      <c r="E158" s="15"/>
      <c r="F158" s="170"/>
      <c r="G158" s="15"/>
      <c r="H158" s="15"/>
      <c r="I158" s="15"/>
      <c r="J158" s="15"/>
      <c r="K158" s="15"/>
      <c r="L158" s="15"/>
      <c r="M158" s="15"/>
      <c r="N158" s="15"/>
      <c r="O158" s="15"/>
      <c r="P158" s="15"/>
      <c r="Q158" s="15"/>
      <c r="R158" s="15"/>
      <c r="S158" s="15"/>
      <c r="T158" s="15"/>
      <c r="U158" s="15"/>
      <c r="V158" s="15"/>
      <c r="W158" s="15"/>
      <c r="X158" s="15"/>
      <c r="Y158" s="15"/>
      <c r="Z158" s="15"/>
    </row>
    <row r="159" ht="14.25" customHeight="1">
      <c r="A159" s="15"/>
      <c r="B159" s="15"/>
      <c r="C159" s="15"/>
      <c r="D159" s="15"/>
      <c r="E159" s="15"/>
      <c r="F159" s="170"/>
      <c r="G159" s="15"/>
      <c r="H159" s="15"/>
      <c r="I159" s="15"/>
      <c r="J159" s="15"/>
      <c r="K159" s="15"/>
      <c r="L159" s="15"/>
      <c r="M159" s="15"/>
      <c r="N159" s="15"/>
      <c r="O159" s="15"/>
      <c r="P159" s="15"/>
      <c r="Q159" s="15"/>
      <c r="R159" s="15"/>
      <c r="S159" s="15"/>
      <c r="T159" s="15"/>
      <c r="U159" s="15"/>
      <c r="V159" s="15"/>
      <c r="W159" s="15"/>
      <c r="X159" s="15"/>
      <c r="Y159" s="15"/>
      <c r="Z159" s="15"/>
    </row>
    <row r="160" ht="14.25" customHeight="1">
      <c r="A160" s="15"/>
      <c r="B160" s="15"/>
      <c r="C160" s="15"/>
      <c r="D160" s="15"/>
      <c r="E160" s="15"/>
      <c r="F160" s="170"/>
      <c r="G160" s="15"/>
      <c r="H160" s="15"/>
      <c r="I160" s="15"/>
      <c r="J160" s="15"/>
      <c r="K160" s="15"/>
      <c r="L160" s="15"/>
      <c r="M160" s="15"/>
      <c r="N160" s="15"/>
      <c r="O160" s="15"/>
      <c r="P160" s="15"/>
      <c r="Q160" s="15"/>
      <c r="R160" s="15"/>
      <c r="S160" s="15"/>
      <c r="T160" s="15"/>
      <c r="U160" s="15"/>
      <c r="V160" s="15"/>
      <c r="W160" s="15"/>
      <c r="X160" s="15"/>
      <c r="Y160" s="15"/>
      <c r="Z160" s="15"/>
    </row>
    <row r="161" ht="14.25" customHeight="1">
      <c r="A161" s="15"/>
      <c r="B161" s="15"/>
      <c r="C161" s="15"/>
      <c r="D161" s="15"/>
      <c r="E161" s="15"/>
      <c r="F161" s="170"/>
      <c r="G161" s="15"/>
      <c r="H161" s="15"/>
      <c r="I161" s="15"/>
      <c r="J161" s="15"/>
      <c r="K161" s="15"/>
      <c r="L161" s="15"/>
      <c r="M161" s="15"/>
      <c r="N161" s="15"/>
      <c r="O161" s="15"/>
      <c r="P161" s="15"/>
      <c r="Q161" s="15"/>
      <c r="R161" s="15"/>
      <c r="S161" s="15"/>
      <c r="T161" s="15"/>
      <c r="U161" s="15"/>
      <c r="V161" s="15"/>
      <c r="W161" s="15"/>
      <c r="X161" s="15"/>
      <c r="Y161" s="15"/>
      <c r="Z161" s="15"/>
    </row>
    <row r="162" ht="14.25" customHeight="1">
      <c r="A162" s="15"/>
      <c r="B162" s="15"/>
      <c r="C162" s="15"/>
      <c r="D162" s="15"/>
      <c r="E162" s="15"/>
      <c r="F162" s="170"/>
      <c r="G162" s="15"/>
      <c r="H162" s="15"/>
      <c r="I162" s="15"/>
      <c r="J162" s="15"/>
      <c r="K162" s="15"/>
      <c r="L162" s="15"/>
      <c r="M162" s="15"/>
      <c r="N162" s="15"/>
      <c r="O162" s="15"/>
      <c r="P162" s="15"/>
      <c r="Q162" s="15"/>
      <c r="R162" s="15"/>
      <c r="S162" s="15"/>
      <c r="T162" s="15"/>
      <c r="U162" s="15"/>
      <c r="V162" s="15"/>
      <c r="W162" s="15"/>
      <c r="X162" s="15"/>
      <c r="Y162" s="15"/>
      <c r="Z162" s="15"/>
    </row>
    <row r="163" ht="14.25" customHeight="1">
      <c r="A163" s="15"/>
      <c r="B163" s="15"/>
      <c r="C163" s="15"/>
      <c r="D163" s="15"/>
      <c r="E163" s="15"/>
      <c r="F163" s="170"/>
      <c r="G163" s="15"/>
      <c r="H163" s="15"/>
      <c r="I163" s="15"/>
      <c r="J163" s="15"/>
      <c r="K163" s="15"/>
      <c r="L163" s="15"/>
      <c r="M163" s="15"/>
      <c r="N163" s="15"/>
      <c r="O163" s="15"/>
      <c r="P163" s="15"/>
      <c r="Q163" s="15"/>
      <c r="R163" s="15"/>
      <c r="S163" s="15"/>
      <c r="T163" s="15"/>
      <c r="U163" s="15"/>
      <c r="V163" s="15"/>
      <c r="W163" s="15"/>
      <c r="X163" s="15"/>
      <c r="Y163" s="15"/>
      <c r="Z163" s="15"/>
    </row>
    <row r="164" ht="14.25" customHeight="1">
      <c r="A164" s="15"/>
      <c r="B164" s="15"/>
      <c r="C164" s="15"/>
      <c r="D164" s="15"/>
      <c r="E164" s="15"/>
      <c r="F164" s="170"/>
      <c r="G164" s="15"/>
      <c r="H164" s="15"/>
      <c r="I164" s="15"/>
      <c r="J164" s="15"/>
      <c r="K164" s="15"/>
      <c r="L164" s="15"/>
      <c r="M164" s="15"/>
      <c r="N164" s="15"/>
      <c r="O164" s="15"/>
      <c r="P164" s="15"/>
      <c r="Q164" s="15"/>
      <c r="R164" s="15"/>
      <c r="S164" s="15"/>
      <c r="T164" s="15"/>
      <c r="U164" s="15"/>
      <c r="V164" s="15"/>
      <c r="W164" s="15"/>
      <c r="X164" s="15"/>
      <c r="Y164" s="15"/>
      <c r="Z164" s="15"/>
    </row>
    <row r="165" ht="14.25" customHeight="1">
      <c r="A165" s="15"/>
      <c r="B165" s="15"/>
      <c r="C165" s="15"/>
      <c r="D165" s="15"/>
      <c r="E165" s="15"/>
      <c r="F165" s="170"/>
      <c r="G165" s="15"/>
      <c r="H165" s="15"/>
      <c r="I165" s="15"/>
      <c r="J165" s="15"/>
      <c r="K165" s="15"/>
      <c r="L165" s="15"/>
      <c r="M165" s="15"/>
      <c r="N165" s="15"/>
      <c r="O165" s="15"/>
      <c r="P165" s="15"/>
      <c r="Q165" s="15"/>
      <c r="R165" s="15"/>
      <c r="S165" s="15"/>
      <c r="T165" s="15"/>
      <c r="U165" s="15"/>
      <c r="V165" s="15"/>
      <c r="W165" s="15"/>
      <c r="X165" s="15"/>
      <c r="Y165" s="15"/>
      <c r="Z165" s="15"/>
    </row>
    <row r="166" ht="14.25" customHeight="1">
      <c r="A166" s="15"/>
      <c r="B166" s="15"/>
      <c r="C166" s="15"/>
      <c r="D166" s="15"/>
      <c r="E166" s="15"/>
      <c r="F166" s="170"/>
      <c r="G166" s="15"/>
      <c r="H166" s="15"/>
      <c r="I166" s="15"/>
      <c r="J166" s="15"/>
      <c r="K166" s="15"/>
      <c r="L166" s="15"/>
      <c r="M166" s="15"/>
      <c r="N166" s="15"/>
      <c r="O166" s="15"/>
      <c r="P166" s="15"/>
      <c r="Q166" s="15"/>
      <c r="R166" s="15"/>
      <c r="S166" s="15"/>
      <c r="T166" s="15"/>
      <c r="U166" s="15"/>
      <c r="V166" s="15"/>
      <c r="W166" s="15"/>
      <c r="X166" s="15"/>
      <c r="Y166" s="15"/>
      <c r="Z166" s="15"/>
    </row>
    <row r="167" ht="14.25" customHeight="1">
      <c r="A167" s="15"/>
      <c r="B167" s="15"/>
      <c r="C167" s="15"/>
      <c r="D167" s="15"/>
      <c r="E167" s="15"/>
      <c r="F167" s="170"/>
      <c r="G167" s="15"/>
      <c r="H167" s="15"/>
      <c r="I167" s="15"/>
      <c r="J167" s="15"/>
      <c r="K167" s="15"/>
      <c r="L167" s="15"/>
      <c r="M167" s="15"/>
      <c r="N167" s="15"/>
      <c r="O167" s="15"/>
      <c r="P167" s="15"/>
      <c r="Q167" s="15"/>
      <c r="R167" s="15"/>
      <c r="S167" s="15"/>
      <c r="T167" s="15"/>
      <c r="U167" s="15"/>
      <c r="V167" s="15"/>
      <c r="W167" s="15"/>
      <c r="X167" s="15"/>
      <c r="Y167" s="15"/>
      <c r="Z167" s="15"/>
    </row>
    <row r="168" ht="14.25" customHeight="1">
      <c r="A168" s="15"/>
      <c r="B168" s="15"/>
      <c r="C168" s="15"/>
      <c r="D168" s="15"/>
      <c r="E168" s="15"/>
      <c r="F168" s="170"/>
      <c r="G168" s="15"/>
      <c r="H168" s="15"/>
      <c r="I168" s="15"/>
      <c r="J168" s="15"/>
      <c r="K168" s="15"/>
      <c r="L168" s="15"/>
      <c r="M168" s="15"/>
      <c r="N168" s="15"/>
      <c r="O168" s="15"/>
      <c r="P168" s="15"/>
      <c r="Q168" s="15"/>
      <c r="R168" s="15"/>
      <c r="S168" s="15"/>
      <c r="T168" s="15"/>
      <c r="U168" s="15"/>
      <c r="V168" s="15"/>
      <c r="W168" s="15"/>
      <c r="X168" s="15"/>
      <c r="Y168" s="15"/>
      <c r="Z168" s="15"/>
    </row>
    <row r="169" ht="14.25" customHeight="1">
      <c r="A169" s="15"/>
      <c r="B169" s="15"/>
      <c r="C169" s="15"/>
      <c r="D169" s="15"/>
      <c r="E169" s="15"/>
      <c r="F169" s="170"/>
      <c r="G169" s="15"/>
      <c r="H169" s="15"/>
      <c r="I169" s="15"/>
      <c r="J169" s="15"/>
      <c r="K169" s="15"/>
      <c r="L169" s="15"/>
      <c r="M169" s="15"/>
      <c r="N169" s="15"/>
      <c r="O169" s="15"/>
      <c r="P169" s="15"/>
      <c r="Q169" s="15"/>
      <c r="R169" s="15"/>
      <c r="S169" s="15"/>
      <c r="T169" s="15"/>
      <c r="U169" s="15"/>
      <c r="V169" s="15"/>
      <c r="W169" s="15"/>
      <c r="X169" s="15"/>
      <c r="Y169" s="15"/>
      <c r="Z169" s="15"/>
    </row>
    <row r="170" ht="14.25" customHeight="1">
      <c r="A170" s="15"/>
      <c r="B170" s="15"/>
      <c r="C170" s="15"/>
      <c r="D170" s="15"/>
      <c r="E170" s="15"/>
      <c r="F170" s="170"/>
      <c r="G170" s="15"/>
      <c r="H170" s="15"/>
      <c r="I170" s="15"/>
      <c r="J170" s="15"/>
      <c r="K170" s="15"/>
      <c r="L170" s="15"/>
      <c r="M170" s="15"/>
      <c r="N170" s="15"/>
      <c r="O170" s="15"/>
      <c r="P170" s="15"/>
      <c r="Q170" s="15"/>
      <c r="R170" s="15"/>
      <c r="S170" s="15"/>
      <c r="T170" s="15"/>
      <c r="U170" s="15"/>
      <c r="V170" s="15"/>
      <c r="W170" s="15"/>
      <c r="X170" s="15"/>
      <c r="Y170" s="15"/>
      <c r="Z170" s="15"/>
    </row>
    <row r="171" ht="14.25" customHeight="1">
      <c r="A171" s="15"/>
      <c r="B171" s="15"/>
      <c r="C171" s="15"/>
      <c r="D171" s="15"/>
      <c r="E171" s="15"/>
      <c r="F171" s="170"/>
      <c r="G171" s="15"/>
      <c r="H171" s="15"/>
      <c r="I171" s="15"/>
      <c r="J171" s="15"/>
      <c r="K171" s="15"/>
      <c r="L171" s="15"/>
      <c r="M171" s="15"/>
      <c r="N171" s="15"/>
      <c r="O171" s="15"/>
      <c r="P171" s="15"/>
      <c r="Q171" s="15"/>
      <c r="R171" s="15"/>
      <c r="S171" s="15"/>
      <c r="T171" s="15"/>
      <c r="U171" s="15"/>
      <c r="V171" s="15"/>
      <c r="W171" s="15"/>
      <c r="X171" s="15"/>
      <c r="Y171" s="15"/>
      <c r="Z171" s="15"/>
    </row>
    <row r="172" ht="14.25" customHeight="1">
      <c r="A172" s="15"/>
      <c r="B172" s="15"/>
      <c r="C172" s="15"/>
      <c r="D172" s="15"/>
      <c r="E172" s="15"/>
      <c r="F172" s="170"/>
      <c r="G172" s="15"/>
      <c r="H172" s="15"/>
      <c r="I172" s="15"/>
      <c r="J172" s="15"/>
      <c r="K172" s="15"/>
      <c r="L172" s="15"/>
      <c r="M172" s="15"/>
      <c r="N172" s="15"/>
      <c r="O172" s="15"/>
      <c r="P172" s="15"/>
      <c r="Q172" s="15"/>
      <c r="R172" s="15"/>
      <c r="S172" s="15"/>
      <c r="T172" s="15"/>
      <c r="U172" s="15"/>
      <c r="V172" s="15"/>
      <c r="W172" s="15"/>
      <c r="X172" s="15"/>
      <c r="Y172" s="15"/>
      <c r="Z172" s="15"/>
    </row>
    <row r="173" ht="14.25" customHeight="1">
      <c r="A173" s="15"/>
      <c r="B173" s="15"/>
      <c r="C173" s="15"/>
      <c r="D173" s="15"/>
      <c r="E173" s="15"/>
      <c r="F173" s="170"/>
      <c r="G173" s="15"/>
      <c r="H173" s="15"/>
      <c r="I173" s="15"/>
      <c r="J173" s="15"/>
      <c r="K173" s="15"/>
      <c r="L173" s="15"/>
      <c r="M173" s="15"/>
      <c r="N173" s="15"/>
      <c r="O173" s="15"/>
      <c r="P173" s="15"/>
      <c r="Q173" s="15"/>
      <c r="R173" s="15"/>
      <c r="S173" s="15"/>
      <c r="T173" s="15"/>
      <c r="U173" s="15"/>
      <c r="V173" s="15"/>
      <c r="W173" s="15"/>
      <c r="X173" s="15"/>
      <c r="Y173" s="15"/>
      <c r="Z173" s="15"/>
    </row>
    <row r="174" ht="14.25" customHeight="1">
      <c r="A174" s="15"/>
      <c r="B174" s="15"/>
      <c r="C174" s="15"/>
      <c r="D174" s="15"/>
      <c r="E174" s="15"/>
      <c r="F174" s="170"/>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70"/>
      <c r="G175" s="15"/>
      <c r="H175" s="15"/>
      <c r="I175" s="15"/>
      <c r="J175" s="15"/>
      <c r="K175" s="15"/>
      <c r="L175" s="15"/>
      <c r="M175" s="15"/>
      <c r="N175" s="15"/>
      <c r="O175" s="15"/>
      <c r="P175" s="15"/>
      <c r="Q175" s="15"/>
      <c r="R175" s="15"/>
      <c r="S175" s="15"/>
      <c r="T175" s="15"/>
      <c r="U175" s="15"/>
      <c r="V175" s="15"/>
      <c r="W175" s="15"/>
      <c r="X175" s="15"/>
      <c r="Y175" s="15"/>
      <c r="Z175" s="15"/>
    </row>
    <row r="176" ht="14.25" customHeight="1">
      <c r="A176" s="15"/>
      <c r="B176" s="15"/>
      <c r="C176" s="15"/>
      <c r="D176" s="15"/>
      <c r="E176" s="15"/>
      <c r="F176" s="170"/>
      <c r="G176" s="15"/>
      <c r="H176" s="15"/>
      <c r="I176" s="15"/>
      <c r="J176" s="15"/>
      <c r="K176" s="15"/>
      <c r="L176" s="15"/>
      <c r="M176" s="15"/>
      <c r="N176" s="15"/>
      <c r="O176" s="15"/>
      <c r="P176" s="15"/>
      <c r="Q176" s="15"/>
      <c r="R176" s="15"/>
      <c r="S176" s="15"/>
      <c r="T176" s="15"/>
      <c r="U176" s="15"/>
      <c r="V176" s="15"/>
      <c r="W176" s="15"/>
      <c r="X176" s="15"/>
      <c r="Y176" s="15"/>
      <c r="Z176" s="15"/>
    </row>
    <row r="177" ht="14.25" customHeight="1">
      <c r="A177" s="15"/>
      <c r="B177" s="15"/>
      <c r="C177" s="15"/>
      <c r="D177" s="15"/>
      <c r="E177" s="15"/>
      <c r="F177" s="170"/>
      <c r="G177" s="15"/>
      <c r="H177" s="15"/>
      <c r="I177" s="15"/>
      <c r="J177" s="15"/>
      <c r="K177" s="15"/>
      <c r="L177" s="15"/>
      <c r="M177" s="15"/>
      <c r="N177" s="15"/>
      <c r="O177" s="15"/>
      <c r="P177" s="15"/>
      <c r="Q177" s="15"/>
      <c r="R177" s="15"/>
      <c r="S177" s="15"/>
      <c r="T177" s="15"/>
      <c r="U177" s="15"/>
      <c r="V177" s="15"/>
      <c r="W177" s="15"/>
      <c r="X177" s="15"/>
      <c r="Y177" s="15"/>
      <c r="Z177" s="15"/>
    </row>
    <row r="178" ht="14.25" customHeight="1">
      <c r="A178" s="15"/>
      <c r="B178" s="15"/>
      <c r="C178" s="15"/>
      <c r="D178" s="15"/>
      <c r="E178" s="15"/>
      <c r="F178" s="170"/>
      <c r="G178" s="15"/>
      <c r="H178" s="15"/>
      <c r="I178" s="15"/>
      <c r="J178" s="15"/>
      <c r="K178" s="15"/>
      <c r="L178" s="15"/>
      <c r="M178" s="15"/>
      <c r="N178" s="15"/>
      <c r="O178" s="15"/>
      <c r="P178" s="15"/>
      <c r="Q178" s="15"/>
      <c r="R178" s="15"/>
      <c r="S178" s="15"/>
      <c r="T178" s="15"/>
      <c r="U178" s="15"/>
      <c r="V178" s="15"/>
      <c r="W178" s="15"/>
      <c r="X178" s="15"/>
      <c r="Y178" s="15"/>
      <c r="Z178" s="15"/>
    </row>
    <row r="179" ht="14.25" customHeight="1">
      <c r="A179" s="15"/>
      <c r="B179" s="15"/>
      <c r="C179" s="15"/>
      <c r="D179" s="15"/>
      <c r="E179" s="15"/>
      <c r="F179" s="170"/>
      <c r="G179" s="15"/>
      <c r="H179" s="15"/>
      <c r="I179" s="15"/>
      <c r="J179" s="15"/>
      <c r="K179" s="15"/>
      <c r="L179" s="15"/>
      <c r="M179" s="15"/>
      <c r="N179" s="15"/>
      <c r="O179" s="15"/>
      <c r="P179" s="15"/>
      <c r="Q179" s="15"/>
      <c r="R179" s="15"/>
      <c r="S179" s="15"/>
      <c r="T179" s="15"/>
      <c r="U179" s="15"/>
      <c r="V179" s="15"/>
      <c r="W179" s="15"/>
      <c r="X179" s="15"/>
      <c r="Y179" s="15"/>
      <c r="Z179" s="15"/>
    </row>
    <row r="180" ht="14.25" customHeight="1">
      <c r="A180" s="15"/>
      <c r="B180" s="15"/>
      <c r="C180" s="15"/>
      <c r="D180" s="15"/>
      <c r="E180" s="15"/>
      <c r="F180" s="170"/>
      <c r="G180" s="15"/>
      <c r="H180" s="15"/>
      <c r="I180" s="15"/>
      <c r="J180" s="15"/>
      <c r="K180" s="15"/>
      <c r="L180" s="15"/>
      <c r="M180" s="15"/>
      <c r="N180" s="15"/>
      <c r="O180" s="15"/>
      <c r="P180" s="15"/>
      <c r="Q180" s="15"/>
      <c r="R180" s="15"/>
      <c r="S180" s="15"/>
      <c r="T180" s="15"/>
      <c r="U180" s="15"/>
      <c r="V180" s="15"/>
      <c r="W180" s="15"/>
      <c r="X180" s="15"/>
      <c r="Y180" s="15"/>
      <c r="Z180" s="15"/>
    </row>
    <row r="181" ht="14.25" customHeight="1">
      <c r="A181" s="15"/>
      <c r="B181" s="15"/>
      <c r="C181" s="15"/>
      <c r="D181" s="15"/>
      <c r="E181" s="15"/>
      <c r="F181" s="170"/>
      <c r="G181" s="15"/>
      <c r="H181" s="15"/>
      <c r="I181" s="15"/>
      <c r="J181" s="15"/>
      <c r="K181" s="15"/>
      <c r="L181" s="15"/>
      <c r="M181" s="15"/>
      <c r="N181" s="15"/>
      <c r="O181" s="15"/>
      <c r="P181" s="15"/>
      <c r="Q181" s="15"/>
      <c r="R181" s="15"/>
      <c r="S181" s="15"/>
      <c r="T181" s="15"/>
      <c r="U181" s="15"/>
      <c r="V181" s="15"/>
      <c r="W181" s="15"/>
      <c r="X181" s="15"/>
      <c r="Y181" s="15"/>
      <c r="Z181" s="15"/>
    </row>
    <row r="182" ht="14.25" customHeight="1">
      <c r="A182" s="15"/>
      <c r="B182" s="15"/>
      <c r="C182" s="15"/>
      <c r="D182" s="15"/>
      <c r="E182" s="15"/>
      <c r="F182" s="170"/>
      <c r="G182" s="15"/>
      <c r="H182" s="15"/>
      <c r="I182" s="15"/>
      <c r="J182" s="15"/>
      <c r="K182" s="15"/>
      <c r="L182" s="15"/>
      <c r="M182" s="15"/>
      <c r="N182" s="15"/>
      <c r="O182" s="15"/>
      <c r="P182" s="15"/>
      <c r="Q182" s="15"/>
      <c r="R182" s="15"/>
      <c r="S182" s="15"/>
      <c r="T182" s="15"/>
      <c r="U182" s="15"/>
      <c r="V182" s="15"/>
      <c r="W182" s="15"/>
      <c r="X182" s="15"/>
      <c r="Y182" s="15"/>
      <c r="Z182" s="15"/>
    </row>
    <row r="183" ht="14.25" customHeight="1">
      <c r="A183" s="15"/>
      <c r="B183" s="15"/>
      <c r="C183" s="15"/>
      <c r="D183" s="15"/>
      <c r="E183" s="15"/>
      <c r="F183" s="170"/>
      <c r="G183" s="15"/>
      <c r="H183" s="15"/>
      <c r="I183" s="15"/>
      <c r="J183" s="15"/>
      <c r="K183" s="15"/>
      <c r="L183" s="15"/>
      <c r="M183" s="15"/>
      <c r="N183" s="15"/>
      <c r="O183" s="15"/>
      <c r="P183" s="15"/>
      <c r="Q183" s="15"/>
      <c r="R183" s="15"/>
      <c r="S183" s="15"/>
      <c r="T183" s="15"/>
      <c r="U183" s="15"/>
      <c r="V183" s="15"/>
      <c r="W183" s="15"/>
      <c r="X183" s="15"/>
      <c r="Y183" s="15"/>
      <c r="Z183" s="15"/>
    </row>
    <row r="184" ht="14.25" customHeight="1">
      <c r="A184" s="15"/>
      <c r="B184" s="15"/>
      <c r="C184" s="15"/>
      <c r="D184" s="15"/>
      <c r="E184" s="15"/>
      <c r="F184" s="170"/>
      <c r="G184" s="15"/>
      <c r="H184" s="15"/>
      <c r="I184" s="15"/>
      <c r="J184" s="15"/>
      <c r="K184" s="15"/>
      <c r="L184" s="15"/>
      <c r="M184" s="15"/>
      <c r="N184" s="15"/>
      <c r="O184" s="15"/>
      <c r="P184" s="15"/>
      <c r="Q184" s="15"/>
      <c r="R184" s="15"/>
      <c r="S184" s="15"/>
      <c r="T184" s="15"/>
      <c r="U184" s="15"/>
      <c r="V184" s="15"/>
      <c r="W184" s="15"/>
      <c r="X184" s="15"/>
      <c r="Y184" s="15"/>
      <c r="Z184" s="15"/>
    </row>
    <row r="185" ht="14.25" customHeight="1">
      <c r="A185" s="15"/>
      <c r="B185" s="15"/>
      <c r="C185" s="15"/>
      <c r="D185" s="15"/>
      <c r="E185" s="15"/>
      <c r="F185" s="170"/>
      <c r="G185" s="15"/>
      <c r="H185" s="15"/>
      <c r="I185" s="15"/>
      <c r="J185" s="15"/>
      <c r="K185" s="15"/>
      <c r="L185" s="15"/>
      <c r="M185" s="15"/>
      <c r="N185" s="15"/>
      <c r="O185" s="15"/>
      <c r="P185" s="15"/>
      <c r="Q185" s="15"/>
      <c r="R185" s="15"/>
      <c r="S185" s="15"/>
      <c r="T185" s="15"/>
      <c r="U185" s="15"/>
      <c r="V185" s="15"/>
      <c r="W185" s="15"/>
      <c r="X185" s="15"/>
      <c r="Y185" s="15"/>
      <c r="Z185" s="15"/>
    </row>
    <row r="186" ht="14.25" customHeight="1">
      <c r="A186" s="15"/>
      <c r="B186" s="15"/>
      <c r="C186" s="15"/>
      <c r="D186" s="15"/>
      <c r="E186" s="15"/>
      <c r="F186" s="170"/>
      <c r="G186" s="15"/>
      <c r="H186" s="15"/>
      <c r="I186" s="15"/>
      <c r="J186" s="15"/>
      <c r="K186" s="15"/>
      <c r="L186" s="15"/>
      <c r="M186" s="15"/>
      <c r="N186" s="15"/>
      <c r="O186" s="15"/>
      <c r="P186" s="15"/>
      <c r="Q186" s="15"/>
      <c r="R186" s="15"/>
      <c r="S186" s="15"/>
      <c r="T186" s="15"/>
      <c r="U186" s="15"/>
      <c r="V186" s="15"/>
      <c r="W186" s="15"/>
      <c r="X186" s="15"/>
      <c r="Y186" s="15"/>
      <c r="Z186" s="15"/>
    </row>
    <row r="187" ht="14.25" customHeight="1">
      <c r="A187" s="15"/>
      <c r="B187" s="15"/>
      <c r="C187" s="15"/>
      <c r="D187" s="15"/>
      <c r="E187" s="15"/>
      <c r="F187" s="170"/>
      <c r="G187" s="15"/>
      <c r="H187" s="15"/>
      <c r="I187" s="15"/>
      <c r="J187" s="15"/>
      <c r="K187" s="15"/>
      <c r="L187" s="15"/>
      <c r="M187" s="15"/>
      <c r="N187" s="15"/>
      <c r="O187" s="15"/>
      <c r="P187" s="15"/>
      <c r="Q187" s="15"/>
      <c r="R187" s="15"/>
      <c r="S187" s="15"/>
      <c r="T187" s="15"/>
      <c r="U187" s="15"/>
      <c r="V187" s="15"/>
      <c r="W187" s="15"/>
      <c r="X187" s="15"/>
      <c r="Y187" s="15"/>
      <c r="Z187" s="15"/>
    </row>
    <row r="188" ht="14.25" customHeight="1">
      <c r="A188" s="15"/>
      <c r="B188" s="15"/>
      <c r="C188" s="15"/>
      <c r="D188" s="15"/>
      <c r="E188" s="15"/>
      <c r="F188" s="170"/>
      <c r="G188" s="15"/>
      <c r="H188" s="15"/>
      <c r="I188" s="15"/>
      <c r="J188" s="15"/>
      <c r="K188" s="15"/>
      <c r="L188" s="15"/>
      <c r="M188" s="15"/>
      <c r="N188" s="15"/>
      <c r="O188" s="15"/>
      <c r="P188" s="15"/>
      <c r="Q188" s="15"/>
      <c r="R188" s="15"/>
      <c r="S188" s="15"/>
      <c r="T188" s="15"/>
      <c r="U188" s="15"/>
      <c r="V188" s="15"/>
      <c r="W188" s="15"/>
      <c r="X188" s="15"/>
      <c r="Y188" s="15"/>
      <c r="Z188" s="15"/>
    </row>
    <row r="189" ht="14.25" customHeight="1">
      <c r="A189" s="15"/>
      <c r="B189" s="15"/>
      <c r="C189" s="15"/>
      <c r="D189" s="15"/>
      <c r="E189" s="15"/>
      <c r="F189" s="170"/>
      <c r="G189" s="15"/>
      <c r="H189" s="15"/>
      <c r="I189" s="15"/>
      <c r="J189" s="15"/>
      <c r="K189" s="15"/>
      <c r="L189" s="15"/>
      <c r="M189" s="15"/>
      <c r="N189" s="15"/>
      <c r="O189" s="15"/>
      <c r="P189" s="15"/>
      <c r="Q189" s="15"/>
      <c r="R189" s="15"/>
      <c r="S189" s="15"/>
      <c r="T189" s="15"/>
      <c r="U189" s="15"/>
      <c r="V189" s="15"/>
      <c r="W189" s="15"/>
      <c r="X189" s="15"/>
      <c r="Y189" s="15"/>
      <c r="Z189" s="15"/>
    </row>
    <row r="190" ht="14.25" customHeight="1">
      <c r="A190" s="15"/>
      <c r="B190" s="15"/>
      <c r="C190" s="15"/>
      <c r="D190" s="15"/>
      <c r="E190" s="15"/>
      <c r="F190" s="170"/>
      <c r="G190" s="15"/>
      <c r="H190" s="15"/>
      <c r="I190" s="15"/>
      <c r="J190" s="15"/>
      <c r="K190" s="15"/>
      <c r="L190" s="15"/>
      <c r="M190" s="15"/>
      <c r="N190" s="15"/>
      <c r="O190" s="15"/>
      <c r="P190" s="15"/>
      <c r="Q190" s="15"/>
      <c r="R190" s="15"/>
      <c r="S190" s="15"/>
      <c r="T190" s="15"/>
      <c r="U190" s="15"/>
      <c r="V190" s="15"/>
      <c r="W190" s="15"/>
      <c r="X190" s="15"/>
      <c r="Y190" s="15"/>
      <c r="Z190" s="15"/>
    </row>
    <row r="191" ht="14.25" customHeight="1">
      <c r="A191" s="15"/>
      <c r="B191" s="15"/>
      <c r="C191" s="15"/>
      <c r="D191" s="15"/>
      <c r="E191" s="15"/>
      <c r="F191" s="170"/>
      <c r="G191" s="15"/>
      <c r="H191" s="15"/>
      <c r="I191" s="15"/>
      <c r="J191" s="15"/>
      <c r="K191" s="15"/>
      <c r="L191" s="15"/>
      <c r="M191" s="15"/>
      <c r="N191" s="15"/>
      <c r="O191" s="15"/>
      <c r="P191" s="15"/>
      <c r="Q191" s="15"/>
      <c r="R191" s="15"/>
      <c r="S191" s="15"/>
      <c r="T191" s="15"/>
      <c r="U191" s="15"/>
      <c r="V191" s="15"/>
      <c r="W191" s="15"/>
      <c r="X191" s="15"/>
      <c r="Y191" s="15"/>
      <c r="Z191" s="15"/>
    </row>
    <row r="192" ht="14.25" customHeight="1">
      <c r="A192" s="15"/>
      <c r="B192" s="15"/>
      <c r="C192" s="15"/>
      <c r="D192" s="15"/>
      <c r="E192" s="15"/>
      <c r="F192" s="170"/>
      <c r="G192" s="15"/>
      <c r="H192" s="15"/>
      <c r="I192" s="15"/>
      <c r="J192" s="15"/>
      <c r="K192" s="15"/>
      <c r="L192" s="15"/>
      <c r="M192" s="15"/>
      <c r="N192" s="15"/>
      <c r="O192" s="15"/>
      <c r="P192" s="15"/>
      <c r="Q192" s="15"/>
      <c r="R192" s="15"/>
      <c r="S192" s="15"/>
      <c r="T192" s="15"/>
      <c r="U192" s="15"/>
      <c r="V192" s="15"/>
      <c r="W192" s="15"/>
      <c r="X192" s="15"/>
      <c r="Y192" s="15"/>
      <c r="Z192" s="15"/>
    </row>
    <row r="193" ht="14.25" customHeight="1">
      <c r="A193" s="15"/>
      <c r="B193" s="15"/>
      <c r="C193" s="15"/>
      <c r="D193" s="15"/>
      <c r="E193" s="15"/>
      <c r="F193" s="170"/>
      <c r="G193" s="15"/>
      <c r="H193" s="15"/>
      <c r="I193" s="15"/>
      <c r="J193" s="15"/>
      <c r="K193" s="15"/>
      <c r="L193" s="15"/>
      <c r="M193" s="15"/>
      <c r="N193" s="15"/>
      <c r="O193" s="15"/>
      <c r="P193" s="15"/>
      <c r="Q193" s="15"/>
      <c r="R193" s="15"/>
      <c r="S193" s="15"/>
      <c r="T193" s="15"/>
      <c r="U193" s="15"/>
      <c r="V193" s="15"/>
      <c r="W193" s="15"/>
      <c r="X193" s="15"/>
      <c r="Y193" s="15"/>
      <c r="Z193" s="15"/>
    </row>
    <row r="194" ht="14.25" customHeight="1">
      <c r="A194" s="15"/>
      <c r="B194" s="15"/>
      <c r="C194" s="15"/>
      <c r="D194" s="15"/>
      <c r="E194" s="15"/>
      <c r="F194" s="170"/>
      <c r="G194" s="15"/>
      <c r="H194" s="15"/>
      <c r="I194" s="15"/>
      <c r="J194" s="15"/>
      <c r="K194" s="15"/>
      <c r="L194" s="15"/>
      <c r="M194" s="15"/>
      <c r="N194" s="15"/>
      <c r="O194" s="15"/>
      <c r="P194" s="15"/>
      <c r="Q194" s="15"/>
      <c r="R194" s="15"/>
      <c r="S194" s="15"/>
      <c r="T194" s="15"/>
      <c r="U194" s="15"/>
      <c r="V194" s="15"/>
      <c r="W194" s="15"/>
      <c r="X194" s="15"/>
      <c r="Y194" s="15"/>
      <c r="Z194" s="15"/>
    </row>
    <row r="195" ht="14.25" customHeight="1">
      <c r="A195" s="15"/>
      <c r="B195" s="15"/>
      <c r="C195" s="15"/>
      <c r="D195" s="15"/>
      <c r="E195" s="15"/>
      <c r="F195" s="170"/>
      <c r="G195" s="15"/>
      <c r="H195" s="15"/>
      <c r="I195" s="15"/>
      <c r="J195" s="15"/>
      <c r="K195" s="15"/>
      <c r="L195" s="15"/>
      <c r="M195" s="15"/>
      <c r="N195" s="15"/>
      <c r="O195" s="15"/>
      <c r="P195" s="15"/>
      <c r="Q195" s="15"/>
      <c r="R195" s="15"/>
      <c r="S195" s="15"/>
      <c r="T195" s="15"/>
      <c r="U195" s="15"/>
      <c r="V195" s="15"/>
      <c r="W195" s="15"/>
      <c r="X195" s="15"/>
      <c r="Y195" s="15"/>
      <c r="Z195" s="15"/>
    </row>
    <row r="196" ht="14.25" customHeight="1">
      <c r="A196" s="15"/>
      <c r="B196" s="15"/>
      <c r="C196" s="15"/>
      <c r="D196" s="15"/>
      <c r="E196" s="15"/>
      <c r="F196" s="170"/>
      <c r="G196" s="15"/>
      <c r="H196" s="15"/>
      <c r="I196" s="15"/>
      <c r="J196" s="15"/>
      <c r="K196" s="15"/>
      <c r="L196" s="15"/>
      <c r="M196" s="15"/>
      <c r="N196" s="15"/>
      <c r="O196" s="15"/>
      <c r="P196" s="15"/>
      <c r="Q196" s="15"/>
      <c r="R196" s="15"/>
      <c r="S196" s="15"/>
      <c r="T196" s="15"/>
      <c r="U196" s="15"/>
      <c r="V196" s="15"/>
      <c r="W196" s="15"/>
      <c r="X196" s="15"/>
      <c r="Y196" s="15"/>
      <c r="Z196" s="15"/>
    </row>
    <row r="197" ht="14.25" customHeight="1">
      <c r="A197" s="15"/>
      <c r="B197" s="15"/>
      <c r="C197" s="15"/>
      <c r="D197" s="15"/>
      <c r="E197" s="15"/>
      <c r="F197" s="170"/>
      <c r="G197" s="15"/>
      <c r="H197" s="15"/>
      <c r="I197" s="15"/>
      <c r="J197" s="15"/>
      <c r="K197" s="15"/>
      <c r="L197" s="15"/>
      <c r="M197" s="15"/>
      <c r="N197" s="15"/>
      <c r="O197" s="15"/>
      <c r="P197" s="15"/>
      <c r="Q197" s="15"/>
      <c r="R197" s="15"/>
      <c r="S197" s="15"/>
      <c r="T197" s="15"/>
      <c r="U197" s="15"/>
      <c r="V197" s="15"/>
      <c r="W197" s="15"/>
      <c r="X197" s="15"/>
      <c r="Y197" s="15"/>
      <c r="Z197" s="15"/>
    </row>
    <row r="198" ht="14.25" customHeight="1">
      <c r="A198" s="15"/>
      <c r="B198" s="15"/>
      <c r="C198" s="15"/>
      <c r="D198" s="15"/>
      <c r="E198" s="15"/>
      <c r="F198" s="170"/>
      <c r="G198" s="15"/>
      <c r="H198" s="15"/>
      <c r="I198" s="15"/>
      <c r="J198" s="15"/>
      <c r="K198" s="15"/>
      <c r="L198" s="15"/>
      <c r="M198" s="15"/>
      <c r="N198" s="15"/>
      <c r="O198" s="15"/>
      <c r="P198" s="15"/>
      <c r="Q198" s="15"/>
      <c r="R198" s="15"/>
      <c r="S198" s="15"/>
      <c r="T198" s="15"/>
      <c r="U198" s="15"/>
      <c r="V198" s="15"/>
      <c r="W198" s="15"/>
      <c r="X198" s="15"/>
      <c r="Y198" s="15"/>
      <c r="Z198" s="15"/>
    </row>
    <row r="199" ht="14.25" customHeight="1">
      <c r="A199" s="15"/>
      <c r="B199" s="15"/>
      <c r="C199" s="15"/>
      <c r="D199" s="15"/>
      <c r="E199" s="15"/>
      <c r="F199" s="170"/>
      <c r="G199" s="15"/>
      <c r="H199" s="15"/>
      <c r="I199" s="15"/>
      <c r="J199" s="15"/>
      <c r="K199" s="15"/>
      <c r="L199" s="15"/>
      <c r="M199" s="15"/>
      <c r="N199" s="15"/>
      <c r="O199" s="15"/>
      <c r="P199" s="15"/>
      <c r="Q199" s="15"/>
      <c r="R199" s="15"/>
      <c r="S199" s="15"/>
      <c r="T199" s="15"/>
      <c r="U199" s="15"/>
      <c r="V199" s="15"/>
      <c r="W199" s="15"/>
      <c r="X199" s="15"/>
      <c r="Y199" s="15"/>
      <c r="Z199" s="15"/>
    </row>
    <row r="200" ht="14.25" customHeight="1">
      <c r="A200" s="15"/>
      <c r="B200" s="15"/>
      <c r="C200" s="15"/>
      <c r="D200" s="15"/>
      <c r="E200" s="15"/>
      <c r="F200" s="170"/>
      <c r="G200" s="15"/>
      <c r="H200" s="15"/>
      <c r="I200" s="15"/>
      <c r="J200" s="15"/>
      <c r="K200" s="15"/>
      <c r="L200" s="15"/>
      <c r="M200" s="15"/>
      <c r="N200" s="15"/>
      <c r="O200" s="15"/>
      <c r="P200" s="15"/>
      <c r="Q200" s="15"/>
      <c r="R200" s="15"/>
      <c r="S200" s="15"/>
      <c r="T200" s="15"/>
      <c r="U200" s="15"/>
      <c r="V200" s="15"/>
      <c r="W200" s="15"/>
      <c r="X200" s="15"/>
      <c r="Y200" s="15"/>
      <c r="Z200" s="15"/>
    </row>
    <row r="201" ht="14.25" customHeight="1">
      <c r="A201" s="15"/>
      <c r="B201" s="15"/>
      <c r="C201" s="15"/>
      <c r="D201" s="15"/>
      <c r="E201" s="15"/>
      <c r="F201" s="170"/>
      <c r="G201" s="15"/>
      <c r="H201" s="15"/>
      <c r="I201" s="15"/>
      <c r="J201" s="15"/>
      <c r="K201" s="15"/>
      <c r="L201" s="15"/>
      <c r="M201" s="15"/>
      <c r="N201" s="15"/>
      <c r="O201" s="15"/>
      <c r="P201" s="15"/>
      <c r="Q201" s="15"/>
      <c r="R201" s="15"/>
      <c r="S201" s="15"/>
      <c r="T201" s="15"/>
      <c r="U201" s="15"/>
      <c r="V201" s="15"/>
      <c r="W201" s="15"/>
      <c r="X201" s="15"/>
      <c r="Y201" s="15"/>
      <c r="Z201" s="15"/>
    </row>
    <row r="202" ht="14.25" customHeight="1">
      <c r="A202" s="15"/>
      <c r="B202" s="15"/>
      <c r="C202" s="15"/>
      <c r="D202" s="15"/>
      <c r="E202" s="15"/>
      <c r="F202" s="170"/>
      <c r="G202" s="15"/>
      <c r="H202" s="15"/>
      <c r="I202" s="15"/>
      <c r="J202" s="15"/>
      <c r="K202" s="15"/>
      <c r="L202" s="15"/>
      <c r="M202" s="15"/>
      <c r="N202" s="15"/>
      <c r="O202" s="15"/>
      <c r="P202" s="15"/>
      <c r="Q202" s="15"/>
      <c r="R202" s="15"/>
      <c r="S202" s="15"/>
      <c r="T202" s="15"/>
      <c r="U202" s="15"/>
      <c r="V202" s="15"/>
      <c r="W202" s="15"/>
      <c r="X202" s="15"/>
      <c r="Y202" s="15"/>
      <c r="Z202" s="15"/>
    </row>
    <row r="203" ht="14.25" customHeight="1">
      <c r="A203" s="15"/>
      <c r="B203" s="15"/>
      <c r="C203" s="15"/>
      <c r="D203" s="15"/>
      <c r="E203" s="15"/>
      <c r="F203" s="170"/>
      <c r="G203" s="15"/>
      <c r="H203" s="15"/>
      <c r="I203" s="15"/>
      <c r="J203" s="15"/>
      <c r="K203" s="15"/>
      <c r="L203" s="15"/>
      <c r="M203" s="15"/>
      <c r="N203" s="15"/>
      <c r="O203" s="15"/>
      <c r="P203" s="15"/>
      <c r="Q203" s="15"/>
      <c r="R203" s="15"/>
      <c r="S203" s="15"/>
      <c r="T203" s="15"/>
      <c r="U203" s="15"/>
      <c r="V203" s="15"/>
      <c r="W203" s="15"/>
      <c r="X203" s="15"/>
      <c r="Y203" s="15"/>
      <c r="Z203" s="15"/>
    </row>
    <row r="204" ht="14.25" customHeight="1">
      <c r="A204" s="15"/>
      <c r="B204" s="15"/>
      <c r="C204" s="15"/>
      <c r="D204" s="15"/>
      <c r="E204" s="15"/>
      <c r="F204" s="170"/>
      <c r="G204" s="15"/>
      <c r="H204" s="15"/>
      <c r="I204" s="15"/>
      <c r="J204" s="15"/>
      <c r="K204" s="15"/>
      <c r="L204" s="15"/>
      <c r="M204" s="15"/>
      <c r="N204" s="15"/>
      <c r="O204" s="15"/>
      <c r="P204" s="15"/>
      <c r="Q204" s="15"/>
      <c r="R204" s="15"/>
      <c r="S204" s="15"/>
      <c r="T204" s="15"/>
      <c r="U204" s="15"/>
      <c r="V204" s="15"/>
      <c r="W204" s="15"/>
      <c r="X204" s="15"/>
      <c r="Y204" s="15"/>
      <c r="Z204" s="15"/>
    </row>
    <row r="205" ht="14.25" customHeight="1">
      <c r="A205" s="15"/>
      <c r="B205" s="15"/>
      <c r="C205" s="15"/>
      <c r="D205" s="15"/>
      <c r="E205" s="15"/>
      <c r="F205" s="170"/>
      <c r="G205" s="15"/>
      <c r="H205" s="15"/>
      <c r="I205" s="15"/>
      <c r="J205" s="15"/>
      <c r="K205" s="15"/>
      <c r="L205" s="15"/>
      <c r="M205" s="15"/>
      <c r="N205" s="15"/>
      <c r="O205" s="15"/>
      <c r="P205" s="15"/>
      <c r="Q205" s="15"/>
      <c r="R205" s="15"/>
      <c r="S205" s="15"/>
      <c r="T205" s="15"/>
      <c r="U205" s="15"/>
      <c r="V205" s="15"/>
      <c r="W205" s="15"/>
      <c r="X205" s="15"/>
      <c r="Y205" s="15"/>
      <c r="Z205" s="15"/>
    </row>
    <row r="206" ht="14.25" customHeight="1">
      <c r="A206" s="15"/>
      <c r="B206" s="15"/>
      <c r="C206" s="15"/>
      <c r="D206" s="15"/>
      <c r="E206" s="15"/>
      <c r="F206" s="170"/>
      <c r="G206" s="15"/>
      <c r="H206" s="15"/>
      <c r="I206" s="15"/>
      <c r="J206" s="15"/>
      <c r="K206" s="15"/>
      <c r="L206" s="15"/>
      <c r="M206" s="15"/>
      <c r="N206" s="15"/>
      <c r="O206" s="15"/>
      <c r="P206" s="15"/>
      <c r="Q206" s="15"/>
      <c r="R206" s="15"/>
      <c r="S206" s="15"/>
      <c r="T206" s="15"/>
      <c r="U206" s="15"/>
      <c r="V206" s="15"/>
      <c r="W206" s="15"/>
      <c r="X206" s="15"/>
      <c r="Y206" s="15"/>
      <c r="Z206" s="15"/>
    </row>
    <row r="207" ht="14.25" customHeight="1">
      <c r="A207" s="15"/>
      <c r="B207" s="15"/>
      <c r="C207" s="15"/>
      <c r="D207" s="15"/>
      <c r="E207" s="15"/>
      <c r="F207" s="170"/>
      <c r="G207" s="15"/>
      <c r="H207" s="15"/>
      <c r="I207" s="15"/>
      <c r="J207" s="15"/>
      <c r="K207" s="15"/>
      <c r="L207" s="15"/>
      <c r="M207" s="15"/>
      <c r="N207" s="15"/>
      <c r="O207" s="15"/>
      <c r="P207" s="15"/>
      <c r="Q207" s="15"/>
      <c r="R207" s="15"/>
      <c r="S207" s="15"/>
      <c r="T207" s="15"/>
      <c r="U207" s="15"/>
      <c r="V207" s="15"/>
      <c r="W207" s="15"/>
      <c r="X207" s="15"/>
      <c r="Y207" s="15"/>
      <c r="Z207" s="15"/>
    </row>
    <row r="208" ht="14.25" customHeight="1">
      <c r="A208" s="15"/>
      <c r="B208" s="15"/>
      <c r="C208" s="15"/>
      <c r="D208" s="15"/>
      <c r="E208" s="15"/>
      <c r="F208" s="170"/>
      <c r="G208" s="15"/>
      <c r="H208" s="15"/>
      <c r="I208" s="15"/>
      <c r="J208" s="15"/>
      <c r="K208" s="15"/>
      <c r="L208" s="15"/>
      <c r="M208" s="15"/>
      <c r="N208" s="15"/>
      <c r="O208" s="15"/>
      <c r="P208" s="15"/>
      <c r="Q208" s="15"/>
      <c r="R208" s="15"/>
      <c r="S208" s="15"/>
      <c r="T208" s="15"/>
      <c r="U208" s="15"/>
      <c r="V208" s="15"/>
      <c r="W208" s="15"/>
      <c r="X208" s="15"/>
      <c r="Y208" s="15"/>
      <c r="Z208" s="15"/>
    </row>
    <row r="209" ht="14.25" customHeight="1">
      <c r="A209" s="15"/>
      <c r="B209" s="15"/>
      <c r="C209" s="15"/>
      <c r="D209" s="15"/>
      <c r="E209" s="15"/>
      <c r="F209" s="170"/>
      <c r="G209" s="15"/>
      <c r="H209" s="15"/>
      <c r="I209" s="15"/>
      <c r="J209" s="15"/>
      <c r="K209" s="15"/>
      <c r="L209" s="15"/>
      <c r="M209" s="15"/>
      <c r="N209" s="15"/>
      <c r="O209" s="15"/>
      <c r="P209" s="15"/>
      <c r="Q209" s="15"/>
      <c r="R209" s="15"/>
      <c r="S209" s="15"/>
      <c r="T209" s="15"/>
      <c r="U209" s="15"/>
      <c r="V209" s="15"/>
      <c r="W209" s="15"/>
      <c r="X209" s="15"/>
      <c r="Y209" s="15"/>
      <c r="Z209" s="15"/>
    </row>
    <row r="210" ht="14.25" customHeight="1">
      <c r="A210" s="15"/>
      <c r="B210" s="15"/>
      <c r="C210" s="15"/>
      <c r="D210" s="15"/>
      <c r="E210" s="15"/>
      <c r="F210" s="170"/>
      <c r="G210" s="15"/>
      <c r="H210" s="15"/>
      <c r="I210" s="15"/>
      <c r="J210" s="15"/>
      <c r="K210" s="15"/>
      <c r="L210" s="15"/>
      <c r="M210" s="15"/>
      <c r="N210" s="15"/>
      <c r="O210" s="15"/>
      <c r="P210" s="15"/>
      <c r="Q210" s="15"/>
      <c r="R210" s="15"/>
      <c r="S210" s="15"/>
      <c r="T210" s="15"/>
      <c r="U210" s="15"/>
      <c r="V210" s="15"/>
      <c r="W210" s="15"/>
      <c r="X210" s="15"/>
      <c r="Y210" s="15"/>
      <c r="Z210" s="15"/>
    </row>
    <row r="211" ht="14.25" customHeight="1">
      <c r="A211" s="15"/>
      <c r="B211" s="15"/>
      <c r="C211" s="15"/>
      <c r="D211" s="15"/>
      <c r="E211" s="15"/>
      <c r="F211" s="170"/>
      <c r="G211" s="15"/>
      <c r="H211" s="15"/>
      <c r="I211" s="15"/>
      <c r="J211" s="15"/>
      <c r="K211" s="15"/>
      <c r="L211" s="15"/>
      <c r="M211" s="15"/>
      <c r="N211" s="15"/>
      <c r="O211" s="15"/>
      <c r="P211" s="15"/>
      <c r="Q211" s="15"/>
      <c r="R211" s="15"/>
      <c r="S211" s="15"/>
      <c r="T211" s="15"/>
      <c r="U211" s="15"/>
      <c r="V211" s="15"/>
      <c r="W211" s="15"/>
      <c r="X211" s="15"/>
      <c r="Y211" s="15"/>
      <c r="Z211" s="15"/>
    </row>
    <row r="212" ht="14.25" customHeight="1">
      <c r="A212" s="15"/>
      <c r="B212" s="15"/>
      <c r="C212" s="15"/>
      <c r="D212" s="15"/>
      <c r="E212" s="15"/>
      <c r="F212" s="170"/>
      <c r="G212" s="15"/>
      <c r="H212" s="15"/>
      <c r="I212" s="15"/>
      <c r="J212" s="15"/>
      <c r="K212" s="15"/>
      <c r="L212" s="15"/>
      <c r="M212" s="15"/>
      <c r="N212" s="15"/>
      <c r="O212" s="15"/>
      <c r="P212" s="15"/>
      <c r="Q212" s="15"/>
      <c r="R212" s="15"/>
      <c r="S212" s="15"/>
      <c r="T212" s="15"/>
      <c r="U212" s="15"/>
      <c r="V212" s="15"/>
      <c r="W212" s="15"/>
      <c r="X212" s="15"/>
      <c r="Y212" s="15"/>
      <c r="Z212" s="15"/>
    </row>
    <row r="213" ht="14.25" customHeight="1">
      <c r="A213" s="15"/>
      <c r="B213" s="15"/>
      <c r="C213" s="15"/>
      <c r="D213" s="15"/>
      <c r="E213" s="15"/>
      <c r="F213" s="170"/>
      <c r="G213" s="15"/>
      <c r="H213" s="15"/>
      <c r="I213" s="15"/>
      <c r="J213" s="15"/>
      <c r="K213" s="15"/>
      <c r="L213" s="15"/>
      <c r="M213" s="15"/>
      <c r="N213" s="15"/>
      <c r="O213" s="15"/>
      <c r="P213" s="15"/>
      <c r="Q213" s="15"/>
      <c r="R213" s="15"/>
      <c r="S213" s="15"/>
      <c r="T213" s="15"/>
      <c r="U213" s="15"/>
      <c r="V213" s="15"/>
      <c r="W213" s="15"/>
      <c r="X213" s="15"/>
      <c r="Y213" s="15"/>
      <c r="Z213" s="15"/>
    </row>
    <row r="214" ht="14.25" customHeight="1">
      <c r="A214" s="15"/>
      <c r="B214" s="15"/>
      <c r="C214" s="15"/>
      <c r="D214" s="15"/>
      <c r="E214" s="15"/>
      <c r="F214" s="170"/>
      <c r="G214" s="15"/>
      <c r="H214" s="15"/>
      <c r="I214" s="15"/>
      <c r="J214" s="15"/>
      <c r="K214" s="15"/>
      <c r="L214" s="15"/>
      <c r="M214" s="15"/>
      <c r="N214" s="15"/>
      <c r="O214" s="15"/>
      <c r="P214" s="15"/>
      <c r="Q214" s="15"/>
      <c r="R214" s="15"/>
      <c r="S214" s="15"/>
      <c r="T214" s="15"/>
      <c r="U214" s="15"/>
      <c r="V214" s="15"/>
      <c r="W214" s="15"/>
      <c r="X214" s="15"/>
      <c r="Y214" s="15"/>
      <c r="Z214" s="15"/>
    </row>
    <row r="215" ht="14.25" customHeight="1">
      <c r="A215" s="15"/>
      <c r="B215" s="15"/>
      <c r="C215" s="15"/>
      <c r="D215" s="15"/>
      <c r="E215" s="15"/>
      <c r="F215" s="170"/>
      <c r="G215" s="15"/>
      <c r="H215" s="15"/>
      <c r="I215" s="15"/>
      <c r="J215" s="15"/>
      <c r="K215" s="15"/>
      <c r="L215" s="15"/>
      <c r="M215" s="15"/>
      <c r="N215" s="15"/>
      <c r="O215" s="15"/>
      <c r="P215" s="15"/>
      <c r="Q215" s="15"/>
      <c r="R215" s="15"/>
      <c r="S215" s="15"/>
      <c r="T215" s="15"/>
      <c r="U215" s="15"/>
      <c r="V215" s="15"/>
      <c r="W215" s="15"/>
      <c r="X215" s="15"/>
      <c r="Y215" s="15"/>
      <c r="Z215" s="15"/>
    </row>
    <row r="216" ht="14.25" customHeight="1">
      <c r="A216" s="15"/>
      <c r="B216" s="15"/>
      <c r="C216" s="15"/>
      <c r="D216" s="15"/>
      <c r="E216" s="15"/>
      <c r="F216" s="170"/>
      <c r="G216" s="15"/>
      <c r="H216" s="15"/>
      <c r="I216" s="15"/>
      <c r="J216" s="15"/>
      <c r="K216" s="15"/>
      <c r="L216" s="15"/>
      <c r="M216" s="15"/>
      <c r="N216" s="15"/>
      <c r="O216" s="15"/>
      <c r="P216" s="15"/>
      <c r="Q216" s="15"/>
      <c r="R216" s="15"/>
      <c r="S216" s="15"/>
      <c r="T216" s="15"/>
      <c r="U216" s="15"/>
      <c r="V216" s="15"/>
      <c r="W216" s="15"/>
      <c r="X216" s="15"/>
      <c r="Y216" s="15"/>
      <c r="Z216" s="15"/>
    </row>
    <row r="217" ht="14.25" customHeight="1">
      <c r="A217" s="15"/>
      <c r="B217" s="15"/>
      <c r="C217" s="15"/>
      <c r="D217" s="15"/>
      <c r="E217" s="15"/>
      <c r="F217" s="170"/>
      <c r="G217" s="15"/>
      <c r="H217" s="15"/>
      <c r="I217" s="15"/>
      <c r="J217" s="15"/>
      <c r="K217" s="15"/>
      <c r="L217" s="15"/>
      <c r="M217" s="15"/>
      <c r="N217" s="15"/>
      <c r="O217" s="15"/>
      <c r="P217" s="15"/>
      <c r="Q217" s="15"/>
      <c r="R217" s="15"/>
      <c r="S217" s="15"/>
      <c r="T217" s="15"/>
      <c r="U217" s="15"/>
      <c r="V217" s="15"/>
      <c r="W217" s="15"/>
      <c r="X217" s="15"/>
      <c r="Y217" s="15"/>
      <c r="Z217" s="15"/>
    </row>
    <row r="218" ht="14.25" customHeight="1">
      <c r="A218" s="15"/>
      <c r="B218" s="15"/>
      <c r="C218" s="15"/>
      <c r="D218" s="15"/>
      <c r="E218" s="15"/>
      <c r="F218" s="170"/>
      <c r="G218" s="15"/>
      <c r="H218" s="15"/>
      <c r="I218" s="15"/>
      <c r="J218" s="15"/>
      <c r="K218" s="15"/>
      <c r="L218" s="15"/>
      <c r="M218" s="15"/>
      <c r="N218" s="15"/>
      <c r="O218" s="15"/>
      <c r="P218" s="15"/>
      <c r="Q218" s="15"/>
      <c r="R218" s="15"/>
      <c r="S218" s="15"/>
      <c r="T218" s="15"/>
      <c r="U218" s="15"/>
      <c r="V218" s="15"/>
      <c r="W218" s="15"/>
      <c r="X218" s="15"/>
      <c r="Y218" s="15"/>
      <c r="Z218" s="15"/>
    </row>
    <row r="219" ht="14.25" customHeight="1">
      <c r="A219" s="15"/>
      <c r="B219" s="15"/>
      <c r="C219" s="15"/>
      <c r="D219" s="15"/>
      <c r="E219" s="15"/>
      <c r="F219" s="170"/>
      <c r="G219" s="15"/>
      <c r="H219" s="15"/>
      <c r="I219" s="15"/>
      <c r="J219" s="15"/>
      <c r="K219" s="15"/>
      <c r="L219" s="15"/>
      <c r="M219" s="15"/>
      <c r="N219" s="15"/>
      <c r="O219" s="15"/>
      <c r="P219" s="15"/>
      <c r="Q219" s="15"/>
      <c r="R219" s="15"/>
      <c r="S219" s="15"/>
      <c r="T219" s="15"/>
      <c r="U219" s="15"/>
      <c r="V219" s="15"/>
      <c r="W219" s="15"/>
      <c r="X219" s="15"/>
      <c r="Y219" s="15"/>
      <c r="Z219" s="15"/>
    </row>
    <row r="220" ht="14.25" customHeight="1">
      <c r="A220" s="15"/>
      <c r="B220" s="15"/>
      <c r="C220" s="15"/>
      <c r="D220" s="15"/>
      <c r="E220" s="15"/>
      <c r="F220" s="170"/>
      <c r="G220" s="15"/>
      <c r="H220" s="15"/>
      <c r="I220" s="15"/>
      <c r="J220" s="15"/>
      <c r="K220" s="15"/>
      <c r="L220" s="15"/>
      <c r="M220" s="15"/>
      <c r="N220" s="15"/>
      <c r="O220" s="15"/>
      <c r="P220" s="15"/>
      <c r="Q220" s="15"/>
      <c r="R220" s="15"/>
      <c r="S220" s="15"/>
      <c r="T220" s="15"/>
      <c r="U220" s="15"/>
      <c r="V220" s="15"/>
      <c r="W220" s="15"/>
      <c r="X220" s="15"/>
      <c r="Y220" s="15"/>
      <c r="Z220" s="15"/>
    </row>
    <row r="221" ht="14.25" customHeight="1">
      <c r="A221" s="15"/>
      <c r="B221" s="15"/>
      <c r="C221" s="15"/>
      <c r="D221" s="15"/>
      <c r="E221" s="15"/>
      <c r="F221" s="170"/>
      <c r="G221" s="15"/>
      <c r="H221" s="15"/>
      <c r="I221" s="15"/>
      <c r="J221" s="15"/>
      <c r="K221" s="15"/>
      <c r="L221" s="15"/>
      <c r="M221" s="15"/>
      <c r="N221" s="15"/>
      <c r="O221" s="15"/>
      <c r="P221" s="15"/>
      <c r="Q221" s="15"/>
      <c r="R221" s="15"/>
      <c r="S221" s="15"/>
      <c r="T221" s="15"/>
      <c r="U221" s="15"/>
      <c r="V221" s="15"/>
      <c r="W221" s="15"/>
      <c r="X221" s="15"/>
      <c r="Y221" s="15"/>
      <c r="Z221" s="15"/>
    </row>
    <row r="222" ht="14.25" customHeight="1">
      <c r="A222" s="15"/>
      <c r="B222" s="15"/>
      <c r="C222" s="15"/>
      <c r="D222" s="15"/>
      <c r="E222" s="15"/>
      <c r="F222" s="170"/>
      <c r="G222" s="15"/>
      <c r="H222" s="15"/>
      <c r="I222" s="15"/>
      <c r="J222" s="15"/>
      <c r="K222" s="15"/>
      <c r="L222" s="15"/>
      <c r="M222" s="15"/>
      <c r="N222" s="15"/>
      <c r="O222" s="15"/>
      <c r="P222" s="15"/>
      <c r="Q222" s="15"/>
      <c r="R222" s="15"/>
      <c r="S222" s="15"/>
      <c r="T222" s="15"/>
      <c r="U222" s="15"/>
      <c r="V222" s="15"/>
      <c r="W222" s="15"/>
      <c r="X222" s="15"/>
      <c r="Y222" s="15"/>
      <c r="Z222" s="15"/>
    </row>
    <row r="223" ht="14.25" customHeight="1">
      <c r="A223" s="15"/>
      <c r="B223" s="15"/>
      <c r="C223" s="15"/>
      <c r="D223" s="15"/>
      <c r="E223" s="15"/>
      <c r="F223" s="170"/>
      <c r="G223" s="15"/>
      <c r="H223" s="15"/>
      <c r="I223" s="15"/>
      <c r="J223" s="15"/>
      <c r="K223" s="15"/>
      <c r="L223" s="15"/>
      <c r="M223" s="15"/>
      <c r="N223" s="15"/>
      <c r="O223" s="15"/>
      <c r="P223" s="15"/>
      <c r="Q223" s="15"/>
      <c r="R223" s="15"/>
      <c r="S223" s="15"/>
      <c r="T223" s="15"/>
      <c r="U223" s="15"/>
      <c r="V223" s="15"/>
      <c r="W223" s="15"/>
      <c r="X223" s="15"/>
      <c r="Y223" s="15"/>
      <c r="Z223" s="15"/>
    </row>
    <row r="224" ht="14.25" customHeight="1">
      <c r="A224" s="15"/>
      <c r="B224" s="15"/>
      <c r="C224" s="15"/>
      <c r="D224" s="15"/>
      <c r="E224" s="15"/>
      <c r="F224" s="170"/>
      <c r="G224" s="15"/>
      <c r="H224" s="15"/>
      <c r="I224" s="15"/>
      <c r="J224" s="15"/>
      <c r="K224" s="15"/>
      <c r="L224" s="15"/>
      <c r="M224" s="15"/>
      <c r="N224" s="15"/>
      <c r="O224" s="15"/>
      <c r="P224" s="15"/>
      <c r="Q224" s="15"/>
      <c r="R224" s="15"/>
      <c r="S224" s="15"/>
      <c r="T224" s="15"/>
      <c r="U224" s="15"/>
      <c r="V224" s="15"/>
      <c r="W224" s="15"/>
      <c r="X224" s="15"/>
      <c r="Y224" s="15"/>
      <c r="Z224" s="15"/>
    </row>
    <row r="225" ht="14.25" customHeight="1">
      <c r="A225" s="15"/>
      <c r="B225" s="15"/>
      <c r="C225" s="15"/>
      <c r="D225" s="15"/>
      <c r="E225" s="15"/>
      <c r="F225" s="170"/>
      <c r="G225" s="15"/>
      <c r="H225" s="15"/>
      <c r="I225" s="15"/>
      <c r="J225" s="15"/>
      <c r="K225" s="15"/>
      <c r="L225" s="15"/>
      <c r="M225" s="15"/>
      <c r="N225" s="15"/>
      <c r="O225" s="15"/>
      <c r="P225" s="15"/>
      <c r="Q225" s="15"/>
      <c r="R225" s="15"/>
      <c r="S225" s="15"/>
      <c r="T225" s="15"/>
      <c r="U225" s="15"/>
      <c r="V225" s="15"/>
      <c r="W225" s="15"/>
      <c r="X225" s="15"/>
      <c r="Y225" s="15"/>
      <c r="Z225" s="15"/>
    </row>
    <row r="226" ht="14.25" customHeight="1">
      <c r="A226" s="15"/>
      <c r="B226" s="15"/>
      <c r="C226" s="15"/>
      <c r="D226" s="15"/>
      <c r="E226" s="15"/>
      <c r="F226" s="170"/>
      <c r="G226" s="15"/>
      <c r="H226" s="15"/>
      <c r="I226" s="15"/>
      <c r="J226" s="15"/>
      <c r="K226" s="15"/>
      <c r="L226" s="15"/>
      <c r="M226" s="15"/>
      <c r="N226" s="15"/>
      <c r="O226" s="15"/>
      <c r="P226" s="15"/>
      <c r="Q226" s="15"/>
      <c r="R226" s="15"/>
      <c r="S226" s="15"/>
      <c r="T226" s="15"/>
      <c r="U226" s="15"/>
      <c r="V226" s="15"/>
      <c r="W226" s="15"/>
      <c r="X226" s="15"/>
      <c r="Y226" s="15"/>
      <c r="Z226" s="15"/>
    </row>
    <row r="227" ht="14.25" customHeight="1">
      <c r="A227" s="15"/>
      <c r="B227" s="15"/>
      <c r="C227" s="15"/>
      <c r="D227" s="15"/>
      <c r="E227" s="15"/>
      <c r="F227" s="170"/>
      <c r="G227" s="15"/>
      <c r="H227" s="15"/>
      <c r="I227" s="15"/>
      <c r="J227" s="15"/>
      <c r="K227" s="15"/>
      <c r="L227" s="15"/>
      <c r="M227" s="15"/>
      <c r="N227" s="15"/>
      <c r="O227" s="15"/>
      <c r="P227" s="15"/>
      <c r="Q227" s="15"/>
      <c r="R227" s="15"/>
      <c r="S227" s="15"/>
      <c r="T227" s="15"/>
      <c r="U227" s="15"/>
      <c r="V227" s="15"/>
      <c r="W227" s="15"/>
      <c r="X227" s="15"/>
      <c r="Y227" s="15"/>
      <c r="Z227" s="15"/>
    </row>
    <row r="228" ht="14.25" customHeight="1">
      <c r="A228" s="15"/>
      <c r="B228" s="15"/>
      <c r="C228" s="15"/>
      <c r="D228" s="15"/>
      <c r="E228" s="15"/>
      <c r="F228" s="170"/>
      <c r="G228" s="15"/>
      <c r="H228" s="15"/>
      <c r="I228" s="15"/>
      <c r="J228" s="15"/>
      <c r="K228" s="15"/>
      <c r="L228" s="15"/>
      <c r="M228" s="15"/>
      <c r="N228" s="15"/>
      <c r="O228" s="15"/>
      <c r="P228" s="15"/>
      <c r="Q228" s="15"/>
      <c r="R228" s="15"/>
      <c r="S228" s="15"/>
      <c r="T228" s="15"/>
      <c r="U228" s="15"/>
      <c r="V228" s="15"/>
      <c r="W228" s="15"/>
      <c r="X228" s="15"/>
      <c r="Y228" s="15"/>
      <c r="Z228" s="15"/>
    </row>
    <row r="229" ht="14.25" customHeight="1">
      <c r="A229" s="15"/>
      <c r="B229" s="15"/>
      <c r="C229" s="15"/>
      <c r="D229" s="15"/>
      <c r="E229" s="15"/>
      <c r="F229" s="170"/>
      <c r="G229" s="15"/>
      <c r="H229" s="15"/>
      <c r="I229" s="15"/>
      <c r="J229" s="15"/>
      <c r="K229" s="15"/>
      <c r="L229" s="15"/>
      <c r="M229" s="15"/>
      <c r="N229" s="15"/>
      <c r="O229" s="15"/>
      <c r="P229" s="15"/>
      <c r="Q229" s="15"/>
      <c r="R229" s="15"/>
      <c r="S229" s="15"/>
      <c r="T229" s="15"/>
      <c r="U229" s="15"/>
      <c r="V229" s="15"/>
      <c r="W229" s="15"/>
      <c r="X229" s="15"/>
      <c r="Y229" s="15"/>
      <c r="Z229" s="15"/>
    </row>
    <row r="230" ht="14.25" customHeight="1">
      <c r="A230" s="15"/>
      <c r="B230" s="15"/>
      <c r="C230" s="15"/>
      <c r="D230" s="15"/>
      <c r="E230" s="15"/>
      <c r="F230" s="170"/>
      <c r="G230" s="15"/>
      <c r="H230" s="15"/>
      <c r="I230" s="15"/>
      <c r="J230" s="15"/>
      <c r="K230" s="15"/>
      <c r="L230" s="15"/>
      <c r="M230" s="15"/>
      <c r="N230" s="15"/>
      <c r="O230" s="15"/>
      <c r="P230" s="15"/>
      <c r="Q230" s="15"/>
      <c r="R230" s="15"/>
      <c r="S230" s="15"/>
      <c r="T230" s="15"/>
      <c r="U230" s="15"/>
      <c r="V230" s="15"/>
      <c r="W230" s="15"/>
      <c r="X230" s="15"/>
      <c r="Y230" s="15"/>
      <c r="Z230" s="15"/>
    </row>
    <row r="231" ht="14.25" customHeight="1">
      <c r="A231" s="15"/>
      <c r="B231" s="15"/>
      <c r="C231" s="15"/>
      <c r="D231" s="15"/>
      <c r="E231" s="15"/>
      <c r="F231" s="170"/>
      <c r="G231" s="15"/>
      <c r="H231" s="15"/>
      <c r="I231" s="15"/>
      <c r="J231" s="15"/>
      <c r="K231" s="15"/>
      <c r="L231" s="15"/>
      <c r="M231" s="15"/>
      <c r="N231" s="15"/>
      <c r="O231" s="15"/>
      <c r="P231" s="15"/>
      <c r="Q231" s="15"/>
      <c r="R231" s="15"/>
      <c r="S231" s="15"/>
      <c r="T231" s="15"/>
      <c r="U231" s="15"/>
      <c r="V231" s="15"/>
      <c r="W231" s="15"/>
      <c r="X231" s="15"/>
      <c r="Y231" s="15"/>
      <c r="Z231" s="15"/>
    </row>
    <row r="232" ht="14.25" customHeight="1">
      <c r="A232" s="15"/>
      <c r="B232" s="15"/>
      <c r="C232" s="15"/>
      <c r="D232" s="15"/>
      <c r="E232" s="15"/>
      <c r="F232" s="170"/>
      <c r="G232" s="15"/>
      <c r="H232" s="15"/>
      <c r="I232" s="15"/>
      <c r="J232" s="15"/>
      <c r="K232" s="15"/>
      <c r="L232" s="15"/>
      <c r="M232" s="15"/>
      <c r="N232" s="15"/>
      <c r="O232" s="15"/>
      <c r="P232" s="15"/>
      <c r="Q232" s="15"/>
      <c r="R232" s="15"/>
      <c r="S232" s="15"/>
      <c r="T232" s="15"/>
      <c r="U232" s="15"/>
      <c r="V232" s="15"/>
      <c r="W232" s="15"/>
      <c r="X232" s="15"/>
      <c r="Y232" s="15"/>
      <c r="Z232" s="15"/>
    </row>
    <row r="233" ht="14.25" customHeight="1">
      <c r="A233" s="15"/>
      <c r="B233" s="15"/>
      <c r="C233" s="15"/>
      <c r="D233" s="15"/>
      <c r="E233" s="15"/>
      <c r="F233" s="170"/>
      <c r="G233" s="15"/>
      <c r="H233" s="15"/>
      <c r="I233" s="15"/>
      <c r="J233" s="15"/>
      <c r="K233" s="15"/>
      <c r="L233" s="15"/>
      <c r="M233" s="15"/>
      <c r="N233" s="15"/>
      <c r="O233" s="15"/>
      <c r="P233" s="15"/>
      <c r="Q233" s="15"/>
      <c r="R233" s="15"/>
      <c r="S233" s="15"/>
      <c r="T233" s="15"/>
      <c r="U233" s="15"/>
      <c r="V233" s="15"/>
      <c r="W233" s="15"/>
      <c r="X233" s="15"/>
      <c r="Y233" s="15"/>
      <c r="Z233" s="15"/>
    </row>
    <row r="234" ht="14.25" customHeight="1">
      <c r="A234" s="15"/>
      <c r="B234" s="15"/>
      <c r="C234" s="15"/>
      <c r="D234" s="15"/>
      <c r="E234" s="15"/>
      <c r="F234" s="170"/>
      <c r="G234" s="15"/>
      <c r="H234" s="15"/>
      <c r="I234" s="15"/>
      <c r="J234" s="15"/>
      <c r="K234" s="15"/>
      <c r="L234" s="15"/>
      <c r="M234" s="15"/>
      <c r="N234" s="15"/>
      <c r="O234" s="15"/>
      <c r="P234" s="15"/>
      <c r="Q234" s="15"/>
      <c r="R234" s="15"/>
      <c r="S234" s="15"/>
      <c r="T234" s="15"/>
      <c r="U234" s="15"/>
      <c r="V234" s="15"/>
      <c r="W234" s="15"/>
      <c r="X234" s="15"/>
      <c r="Y234" s="15"/>
      <c r="Z234" s="15"/>
    </row>
    <row r="235" ht="14.25" customHeight="1">
      <c r="A235" s="15"/>
      <c r="B235" s="15"/>
      <c r="C235" s="15"/>
      <c r="D235" s="15"/>
      <c r="E235" s="15"/>
      <c r="F235" s="170"/>
      <c r="G235" s="15"/>
      <c r="H235" s="15"/>
      <c r="I235" s="15"/>
      <c r="J235" s="15"/>
      <c r="K235" s="15"/>
      <c r="L235" s="15"/>
      <c r="M235" s="15"/>
      <c r="N235" s="15"/>
      <c r="O235" s="15"/>
      <c r="P235" s="15"/>
      <c r="Q235" s="15"/>
      <c r="R235" s="15"/>
      <c r="S235" s="15"/>
      <c r="T235" s="15"/>
      <c r="U235" s="15"/>
      <c r="V235" s="15"/>
      <c r="W235" s="15"/>
      <c r="X235" s="15"/>
      <c r="Y235" s="15"/>
      <c r="Z235" s="15"/>
    </row>
    <row r="236" ht="14.25" customHeight="1">
      <c r="A236" s="15"/>
      <c r="B236" s="15"/>
      <c r="C236" s="15"/>
      <c r="D236" s="15"/>
      <c r="E236" s="15"/>
      <c r="F236" s="170"/>
      <c r="G236" s="15"/>
      <c r="H236" s="15"/>
      <c r="I236" s="15"/>
      <c r="J236" s="15"/>
      <c r="K236" s="15"/>
      <c r="L236" s="15"/>
      <c r="M236" s="15"/>
      <c r="N236" s="15"/>
      <c r="O236" s="15"/>
      <c r="P236" s="15"/>
      <c r="Q236" s="15"/>
      <c r="R236" s="15"/>
      <c r="S236" s="15"/>
      <c r="T236" s="15"/>
      <c r="U236" s="15"/>
      <c r="V236" s="15"/>
      <c r="W236" s="15"/>
      <c r="X236" s="15"/>
      <c r="Y236" s="15"/>
      <c r="Z236" s="15"/>
    </row>
    <row r="237" ht="14.25" customHeight="1">
      <c r="A237" s="15"/>
      <c r="B237" s="15"/>
      <c r="C237" s="15"/>
      <c r="D237" s="15"/>
      <c r="E237" s="15"/>
      <c r="F237" s="170"/>
      <c r="G237" s="15"/>
      <c r="H237" s="15"/>
      <c r="I237" s="15"/>
      <c r="J237" s="15"/>
      <c r="K237" s="15"/>
      <c r="L237" s="15"/>
      <c r="M237" s="15"/>
      <c r="N237" s="15"/>
      <c r="O237" s="15"/>
      <c r="P237" s="15"/>
      <c r="Q237" s="15"/>
      <c r="R237" s="15"/>
      <c r="S237" s="15"/>
      <c r="T237" s="15"/>
      <c r="U237" s="15"/>
      <c r="V237" s="15"/>
      <c r="W237" s="15"/>
      <c r="X237" s="15"/>
      <c r="Y237" s="15"/>
      <c r="Z237" s="15"/>
    </row>
    <row r="238" ht="14.25" customHeight="1">
      <c r="A238" s="15"/>
      <c r="B238" s="15"/>
      <c r="C238" s="15"/>
      <c r="D238" s="15"/>
      <c r="E238" s="15"/>
      <c r="F238" s="170"/>
      <c r="G238" s="15"/>
      <c r="H238" s="15"/>
      <c r="I238" s="15"/>
      <c r="J238" s="15"/>
      <c r="K238" s="15"/>
      <c r="L238" s="15"/>
      <c r="M238" s="15"/>
      <c r="N238" s="15"/>
      <c r="O238" s="15"/>
      <c r="P238" s="15"/>
      <c r="Q238" s="15"/>
      <c r="R238" s="15"/>
      <c r="S238" s="15"/>
      <c r="T238" s="15"/>
      <c r="U238" s="15"/>
      <c r="V238" s="15"/>
      <c r="W238" s="15"/>
      <c r="X238" s="15"/>
      <c r="Y238" s="15"/>
      <c r="Z238" s="15"/>
    </row>
    <row r="239" ht="14.25" customHeight="1">
      <c r="A239" s="15"/>
      <c r="B239" s="15"/>
      <c r="C239" s="15"/>
      <c r="D239" s="15"/>
      <c r="E239" s="15"/>
      <c r="F239" s="170"/>
      <c r="G239" s="15"/>
      <c r="H239" s="15"/>
      <c r="I239" s="15"/>
      <c r="J239" s="15"/>
      <c r="K239" s="15"/>
      <c r="L239" s="15"/>
      <c r="M239" s="15"/>
      <c r="N239" s="15"/>
      <c r="O239" s="15"/>
      <c r="P239" s="15"/>
      <c r="Q239" s="15"/>
      <c r="R239" s="15"/>
      <c r="S239" s="15"/>
      <c r="T239" s="15"/>
      <c r="U239" s="15"/>
      <c r="V239" s="15"/>
      <c r="W239" s="15"/>
      <c r="X239" s="15"/>
      <c r="Y239" s="15"/>
      <c r="Z239" s="15"/>
    </row>
    <row r="240" ht="14.25" customHeight="1">
      <c r="A240" s="15"/>
      <c r="B240" s="15"/>
      <c r="C240" s="15"/>
      <c r="D240" s="15"/>
      <c r="E240" s="15"/>
      <c r="F240" s="170"/>
      <c r="G240" s="15"/>
      <c r="H240" s="15"/>
      <c r="I240" s="15"/>
      <c r="J240" s="15"/>
      <c r="K240" s="15"/>
      <c r="L240" s="15"/>
      <c r="M240" s="15"/>
      <c r="N240" s="15"/>
      <c r="O240" s="15"/>
      <c r="P240" s="15"/>
      <c r="Q240" s="15"/>
      <c r="R240" s="15"/>
      <c r="S240" s="15"/>
      <c r="T240" s="15"/>
      <c r="U240" s="15"/>
      <c r="V240" s="15"/>
      <c r="W240" s="15"/>
      <c r="X240" s="15"/>
      <c r="Y240" s="15"/>
      <c r="Z240" s="15"/>
    </row>
    <row r="241" ht="14.25" customHeight="1">
      <c r="A241" s="15"/>
      <c r="B241" s="15"/>
      <c r="C241" s="15"/>
      <c r="D241" s="15"/>
      <c r="E241" s="15"/>
      <c r="F241" s="170"/>
      <c r="G241" s="15"/>
      <c r="H241" s="15"/>
      <c r="I241" s="15"/>
      <c r="J241" s="15"/>
      <c r="K241" s="15"/>
      <c r="L241" s="15"/>
      <c r="M241" s="15"/>
      <c r="N241" s="15"/>
      <c r="O241" s="15"/>
      <c r="P241" s="15"/>
      <c r="Q241" s="15"/>
      <c r="R241" s="15"/>
      <c r="S241" s="15"/>
      <c r="T241" s="15"/>
      <c r="U241" s="15"/>
      <c r="V241" s="15"/>
      <c r="W241" s="15"/>
      <c r="X241" s="15"/>
      <c r="Y241" s="15"/>
      <c r="Z241" s="15"/>
    </row>
    <row r="242" ht="14.25" customHeight="1">
      <c r="A242" s="15"/>
      <c r="B242" s="15"/>
      <c r="C242" s="15"/>
      <c r="D242" s="15"/>
      <c r="E242" s="15"/>
      <c r="F242" s="170"/>
      <c r="G242" s="15"/>
      <c r="H242" s="15"/>
      <c r="I242" s="15"/>
      <c r="J242" s="15"/>
      <c r="K242" s="15"/>
      <c r="L242" s="15"/>
      <c r="M242" s="15"/>
      <c r="N242" s="15"/>
      <c r="O242" s="15"/>
      <c r="P242" s="15"/>
      <c r="Q242" s="15"/>
      <c r="R242" s="15"/>
      <c r="S242" s="15"/>
      <c r="T242" s="15"/>
      <c r="U242" s="15"/>
      <c r="V242" s="15"/>
      <c r="W242" s="15"/>
      <c r="X242" s="15"/>
      <c r="Y242" s="15"/>
      <c r="Z242" s="15"/>
    </row>
    <row r="243" ht="14.25" customHeight="1">
      <c r="A243" s="15"/>
      <c r="B243" s="15"/>
      <c r="C243" s="15"/>
      <c r="D243" s="15"/>
      <c r="E243" s="15"/>
      <c r="F243" s="170"/>
      <c r="G243" s="15"/>
      <c r="H243" s="15"/>
      <c r="I243" s="15"/>
      <c r="J243" s="15"/>
      <c r="K243" s="15"/>
      <c r="L243" s="15"/>
      <c r="M243" s="15"/>
      <c r="N243" s="15"/>
      <c r="O243" s="15"/>
      <c r="P243" s="15"/>
      <c r="Q243" s="15"/>
      <c r="R243" s="15"/>
      <c r="S243" s="15"/>
      <c r="T243" s="15"/>
      <c r="U243" s="15"/>
      <c r="V243" s="15"/>
      <c r="W243" s="15"/>
      <c r="X243" s="15"/>
      <c r="Y243" s="15"/>
      <c r="Z243" s="15"/>
    </row>
    <row r="244" ht="14.25" customHeight="1">
      <c r="A244" s="15"/>
      <c r="B244" s="15"/>
      <c r="C244" s="15"/>
      <c r="D244" s="15"/>
      <c r="E244" s="15"/>
      <c r="F244" s="170"/>
      <c r="G244" s="15"/>
      <c r="H244" s="15"/>
      <c r="I244" s="15"/>
      <c r="J244" s="15"/>
      <c r="K244" s="15"/>
      <c r="L244" s="15"/>
      <c r="M244" s="15"/>
      <c r="N244" s="15"/>
      <c r="O244" s="15"/>
      <c r="P244" s="15"/>
      <c r="Q244" s="15"/>
      <c r="R244" s="15"/>
      <c r="S244" s="15"/>
      <c r="T244" s="15"/>
      <c r="U244" s="15"/>
      <c r="V244" s="15"/>
      <c r="W244" s="15"/>
      <c r="X244" s="15"/>
      <c r="Y244" s="15"/>
      <c r="Z244" s="15"/>
    </row>
    <row r="245" ht="14.25" customHeight="1">
      <c r="A245" s="15"/>
      <c r="B245" s="15"/>
      <c r="C245" s="15"/>
      <c r="D245" s="15"/>
      <c r="E245" s="15"/>
      <c r="F245" s="170"/>
      <c r="G245" s="15"/>
      <c r="H245" s="15"/>
      <c r="I245" s="15"/>
      <c r="J245" s="15"/>
      <c r="K245" s="15"/>
      <c r="L245" s="15"/>
      <c r="M245" s="15"/>
      <c r="N245" s="15"/>
      <c r="O245" s="15"/>
      <c r="P245" s="15"/>
      <c r="Q245" s="15"/>
      <c r="R245" s="15"/>
      <c r="S245" s="15"/>
      <c r="T245" s="15"/>
      <c r="U245" s="15"/>
      <c r="V245" s="15"/>
      <c r="W245" s="15"/>
      <c r="X245" s="15"/>
      <c r="Y245" s="15"/>
      <c r="Z245" s="15"/>
    </row>
    <row r="246" ht="14.25" customHeight="1">
      <c r="A246" s="15"/>
      <c r="B246" s="15"/>
      <c r="C246" s="15"/>
      <c r="D246" s="15"/>
      <c r="E246" s="15"/>
      <c r="F246" s="170"/>
      <c r="G246" s="15"/>
      <c r="H246" s="15"/>
      <c r="I246" s="15"/>
      <c r="J246" s="15"/>
      <c r="K246" s="15"/>
      <c r="L246" s="15"/>
      <c r="M246" s="15"/>
      <c r="N246" s="15"/>
      <c r="O246" s="15"/>
      <c r="P246" s="15"/>
      <c r="Q246" s="15"/>
      <c r="R246" s="15"/>
      <c r="S246" s="15"/>
      <c r="T246" s="15"/>
      <c r="U246" s="15"/>
      <c r="V246" s="15"/>
      <c r="W246" s="15"/>
      <c r="X246" s="15"/>
      <c r="Y246" s="15"/>
      <c r="Z246" s="15"/>
    </row>
    <row r="247" ht="14.25" customHeight="1">
      <c r="A247" s="15"/>
      <c r="B247" s="15"/>
      <c r="C247" s="15"/>
      <c r="D247" s="15"/>
      <c r="E247" s="15"/>
      <c r="F247" s="170"/>
      <c r="G247" s="15"/>
      <c r="H247" s="15"/>
      <c r="I247" s="15"/>
      <c r="J247" s="15"/>
      <c r="K247" s="15"/>
      <c r="L247" s="15"/>
      <c r="M247" s="15"/>
      <c r="N247" s="15"/>
      <c r="O247" s="15"/>
      <c r="P247" s="15"/>
      <c r="Q247" s="15"/>
      <c r="R247" s="15"/>
      <c r="S247" s="15"/>
      <c r="T247" s="15"/>
      <c r="U247" s="15"/>
      <c r="V247" s="15"/>
      <c r="W247" s="15"/>
      <c r="X247" s="15"/>
      <c r="Y247" s="15"/>
      <c r="Z247" s="15"/>
    </row>
    <row r="248" ht="14.25" customHeight="1">
      <c r="A248" s="15"/>
      <c r="B248" s="15"/>
      <c r="C248" s="15"/>
      <c r="D248" s="15"/>
      <c r="E248" s="15"/>
      <c r="F248" s="170"/>
      <c r="G248" s="15"/>
      <c r="H248" s="15"/>
      <c r="I248" s="15"/>
      <c r="J248" s="15"/>
      <c r="K248" s="15"/>
      <c r="L248" s="15"/>
      <c r="M248" s="15"/>
      <c r="N248" s="15"/>
      <c r="O248" s="15"/>
      <c r="P248" s="15"/>
      <c r="Q248" s="15"/>
      <c r="R248" s="15"/>
      <c r="S248" s="15"/>
      <c r="T248" s="15"/>
      <c r="U248" s="15"/>
      <c r="V248" s="15"/>
      <c r="W248" s="15"/>
      <c r="X248" s="15"/>
      <c r="Y248" s="15"/>
      <c r="Z248" s="15"/>
    </row>
    <row r="249" ht="14.25" customHeight="1">
      <c r="A249" s="15"/>
      <c r="B249" s="15"/>
      <c r="C249" s="15"/>
      <c r="D249" s="15"/>
      <c r="E249" s="15"/>
      <c r="F249" s="170"/>
      <c r="G249" s="15"/>
      <c r="H249" s="15"/>
      <c r="I249" s="15"/>
      <c r="J249" s="15"/>
      <c r="K249" s="15"/>
      <c r="L249" s="15"/>
      <c r="M249" s="15"/>
      <c r="N249" s="15"/>
      <c r="O249" s="15"/>
      <c r="P249" s="15"/>
      <c r="Q249" s="15"/>
      <c r="R249" s="15"/>
      <c r="S249" s="15"/>
      <c r="T249" s="15"/>
      <c r="U249" s="15"/>
      <c r="V249" s="15"/>
      <c r="W249" s="15"/>
      <c r="X249" s="15"/>
      <c r="Y249" s="15"/>
      <c r="Z249" s="15"/>
    </row>
    <row r="250" ht="14.25" customHeight="1">
      <c r="A250" s="15"/>
      <c r="B250" s="15"/>
      <c r="C250" s="15"/>
      <c r="D250" s="15"/>
      <c r="E250" s="15"/>
      <c r="F250" s="170"/>
      <c r="G250" s="15"/>
      <c r="H250" s="15"/>
      <c r="I250" s="15"/>
      <c r="J250" s="15"/>
      <c r="K250" s="15"/>
      <c r="L250" s="15"/>
      <c r="M250" s="15"/>
      <c r="N250" s="15"/>
      <c r="O250" s="15"/>
      <c r="P250" s="15"/>
      <c r="Q250" s="15"/>
      <c r="R250" s="15"/>
      <c r="S250" s="15"/>
      <c r="T250" s="15"/>
      <c r="U250" s="15"/>
      <c r="V250" s="15"/>
      <c r="W250" s="15"/>
      <c r="X250" s="15"/>
      <c r="Y250" s="15"/>
      <c r="Z250" s="15"/>
    </row>
    <row r="251" ht="14.25" customHeight="1">
      <c r="A251" s="15"/>
      <c r="B251" s="15"/>
      <c r="C251" s="15"/>
      <c r="D251" s="15"/>
      <c r="E251" s="15"/>
      <c r="F251" s="170"/>
      <c r="G251" s="15"/>
      <c r="H251" s="15"/>
      <c r="I251" s="15"/>
      <c r="J251" s="15"/>
      <c r="K251" s="15"/>
      <c r="L251" s="15"/>
      <c r="M251" s="15"/>
      <c r="N251" s="15"/>
      <c r="O251" s="15"/>
      <c r="P251" s="15"/>
      <c r="Q251" s="15"/>
      <c r="R251" s="15"/>
      <c r="S251" s="15"/>
      <c r="T251" s="15"/>
      <c r="U251" s="15"/>
      <c r="V251" s="15"/>
      <c r="W251" s="15"/>
      <c r="X251" s="15"/>
      <c r="Y251" s="15"/>
      <c r="Z251" s="15"/>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C3:I3"/>
    <mergeCell ref="C4:I4"/>
    <mergeCell ref="C5:I5"/>
    <mergeCell ref="C6:I6"/>
    <mergeCell ref="M6:O6"/>
    <mergeCell ref="B9:F9"/>
    <mergeCell ref="H9:I9"/>
    <mergeCell ref="L13:O13"/>
    <mergeCell ref="L14:O14"/>
    <mergeCell ref="L15:O15"/>
    <mergeCell ref="H16:H17"/>
    <mergeCell ref="I16:I17"/>
    <mergeCell ref="L16:O16"/>
    <mergeCell ref="H19:I19"/>
    <mergeCell ref="F37:I37"/>
    <mergeCell ref="B38:I38"/>
    <mergeCell ref="B39:I47"/>
    <mergeCell ref="B50:I50"/>
    <mergeCell ref="B51:I51"/>
    <mergeCell ref="B28:I28"/>
    <mergeCell ref="E30:G31"/>
    <mergeCell ref="H30:I30"/>
    <mergeCell ref="E32:G33"/>
    <mergeCell ref="B36:C37"/>
    <mergeCell ref="D36:E37"/>
    <mergeCell ref="F36:I36"/>
  </mergeCells>
  <dataValidations>
    <dataValidation type="list" allowBlank="1" showErrorMessage="1" sqref="I31:I33">
      <formula1>LIK_EVCUALI</formula1>
    </dataValidation>
  </dataValidations>
  <printOptions/>
  <pageMargins bottom="0.35433070866141736" footer="0.0" header="0.0" left="0.2362204724409449" right="0.2362204724409449" top="0.5511811023622047"/>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88"/>
    <col customWidth="1" hidden="1" min="29" max="29" width="4.88"/>
    <col customWidth="1" hidden="1" min="30" max="33" width="3.38"/>
    <col customWidth="1" hidden="1" min="34" max="46" width="6.13"/>
    <col customWidth="1" hidden="1" min="47" max="48" width="8.13"/>
    <col customWidth="1" hidden="1" min="49" max="60" width="6.13"/>
    <col customWidth="1" hidden="1" min="61" max="61" width="5.88"/>
    <col customWidth="1" hidden="1" min="62" max="65" width="6.13"/>
    <col customWidth="1" hidden="1" min="66" max="66" width="4.88"/>
    <col customWidth="1" hidden="1" min="67" max="67" width="19.13"/>
    <col customWidth="1" hidden="1" min="68" max="68" width="4.13"/>
    <col customWidth="1" hidden="1" min="69" max="69" width="53.88"/>
    <col customWidth="1" hidden="1" min="70" max="70" width="6.0"/>
    <col customWidth="1" hidden="1" min="71" max="71" width="5.0"/>
    <col customWidth="1" hidden="1" min="72" max="72" width="29.88"/>
    <col customWidth="1" hidden="1" min="73" max="73" width="35.0"/>
    <col customWidth="1" hidden="1" min="74" max="77" width="5.38"/>
    <col customWidth="1" hidden="1" min="78" max="79" width="6.0"/>
    <col customWidth="1" hidden="1" min="80" max="80" width="18.0"/>
    <col customWidth="1" hidden="1" min="81" max="84" width="10.88"/>
  </cols>
  <sheetData>
    <row r="1" ht="14.2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234"/>
      <c r="BJ1" s="235"/>
      <c r="BK1" s="235"/>
      <c r="BL1" s="15"/>
      <c r="BM1" s="15"/>
      <c r="BN1" s="15"/>
      <c r="BO1" s="15"/>
      <c r="BP1" s="15"/>
      <c r="BQ1" s="15"/>
      <c r="BR1" s="15"/>
      <c r="BS1" s="15"/>
      <c r="BT1" s="15"/>
      <c r="BU1" s="15"/>
      <c r="BV1" s="15"/>
      <c r="BW1" s="15"/>
      <c r="BX1" s="15"/>
      <c r="BY1" s="15"/>
      <c r="BZ1" s="15"/>
      <c r="CA1" s="15"/>
      <c r="CB1" s="169"/>
      <c r="CC1" s="15"/>
      <c r="CD1" s="15"/>
      <c r="CE1" s="15"/>
      <c r="CF1" s="15"/>
    </row>
    <row r="2" ht="14.2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234"/>
      <c r="BJ2" s="235"/>
      <c r="BK2" s="235"/>
      <c r="BL2" s="15"/>
      <c r="BM2" s="15"/>
      <c r="BN2" s="15"/>
      <c r="BO2" s="15"/>
      <c r="BP2" s="15"/>
      <c r="BQ2" s="15"/>
      <c r="BR2" s="15"/>
      <c r="BS2" s="15"/>
      <c r="BT2" s="15"/>
      <c r="BU2" s="15"/>
      <c r="BV2" s="15"/>
      <c r="BW2" s="15"/>
      <c r="BX2" s="15"/>
      <c r="BY2" s="15"/>
      <c r="BZ2" s="15"/>
      <c r="CA2" s="15"/>
      <c r="CB2" s="169"/>
      <c r="CC2" s="15"/>
      <c r="CD2" s="15"/>
      <c r="CE2" s="15"/>
      <c r="CF2" s="15"/>
    </row>
    <row r="3" ht="14.2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234"/>
      <c r="BJ3" s="235"/>
      <c r="BK3" s="235"/>
      <c r="BL3" s="15"/>
      <c r="BM3" s="15"/>
      <c r="BN3" s="15"/>
      <c r="BO3" s="15"/>
      <c r="BP3" s="15"/>
      <c r="BQ3" s="15"/>
      <c r="BR3" s="15"/>
      <c r="BS3" s="15"/>
      <c r="BT3" s="15"/>
      <c r="BU3" s="15"/>
      <c r="BV3" s="15"/>
      <c r="BW3" s="15"/>
      <c r="BX3" s="15"/>
      <c r="BY3" s="15"/>
      <c r="BZ3" s="15"/>
      <c r="CA3" s="15"/>
      <c r="CB3" s="169"/>
      <c r="CC3" s="15"/>
      <c r="CD3" s="15"/>
      <c r="CE3" s="15"/>
      <c r="CF3" s="15"/>
    </row>
    <row r="4" ht="14.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234"/>
      <c r="BJ4" s="235"/>
      <c r="BK4" s="235"/>
      <c r="BL4" s="15"/>
      <c r="BM4" s="15"/>
      <c r="BN4" s="15"/>
      <c r="BO4" s="15"/>
      <c r="BP4" s="15"/>
      <c r="BQ4" s="15"/>
      <c r="BR4" s="15"/>
      <c r="BS4" s="15"/>
      <c r="BT4" s="15"/>
      <c r="BU4" s="15"/>
      <c r="BV4" s="15"/>
      <c r="BW4" s="15"/>
      <c r="BX4" s="15"/>
      <c r="BY4" s="15"/>
      <c r="BZ4" s="15"/>
      <c r="CA4" s="15"/>
      <c r="CB4" s="169"/>
      <c r="CC4" s="15"/>
      <c r="CD4" s="15"/>
      <c r="CE4" s="15"/>
      <c r="CF4" s="15"/>
    </row>
    <row r="5" ht="14.25"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234"/>
      <c r="BJ5" s="235"/>
      <c r="BK5" s="235"/>
      <c r="BL5" s="15"/>
      <c r="BM5" s="15"/>
      <c r="BN5" s="15"/>
      <c r="BO5" s="15"/>
      <c r="BP5" s="15"/>
      <c r="BQ5" s="15"/>
      <c r="BR5" s="15"/>
      <c r="BS5" s="15"/>
      <c r="BT5" s="15"/>
      <c r="BU5" s="15"/>
      <c r="BV5" s="15"/>
      <c r="BW5" s="15"/>
      <c r="BX5" s="15"/>
      <c r="BY5" s="15"/>
      <c r="BZ5" s="15"/>
      <c r="CA5" s="15"/>
      <c r="CB5" s="169"/>
      <c r="CC5" s="15"/>
      <c r="CD5" s="15"/>
      <c r="CE5" s="15"/>
      <c r="CF5" s="15"/>
    </row>
    <row r="6" ht="14.2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236" t="s">
        <v>249</v>
      </c>
      <c r="AS6" s="77"/>
      <c r="AT6" s="77"/>
      <c r="AU6" s="77"/>
      <c r="AV6" s="77"/>
      <c r="AW6" s="77"/>
      <c r="AX6" s="77"/>
      <c r="AY6" s="77"/>
      <c r="AZ6" s="77"/>
      <c r="BA6" s="77"/>
      <c r="BB6" s="77"/>
      <c r="BC6" s="77"/>
      <c r="BD6" s="77"/>
      <c r="BE6" s="77"/>
      <c r="BF6" s="77"/>
      <c r="BG6" s="77"/>
      <c r="BH6" s="77"/>
      <c r="BI6" s="77"/>
      <c r="BJ6" s="77"/>
      <c r="BK6" s="77"/>
      <c r="BL6" s="237"/>
      <c r="BM6" s="15"/>
      <c r="BN6" s="15"/>
      <c r="BO6" s="15"/>
      <c r="BP6" s="15"/>
      <c r="BQ6" s="15"/>
      <c r="BR6" s="15"/>
      <c r="BS6" s="15"/>
      <c r="BT6" s="15"/>
      <c r="BU6" s="15"/>
      <c r="BV6" s="15"/>
      <c r="BW6" s="15"/>
      <c r="BX6" s="15"/>
      <c r="BY6" s="15"/>
      <c r="BZ6" s="15"/>
      <c r="CA6" s="15"/>
      <c r="CB6" s="169"/>
      <c r="CC6" s="15"/>
      <c r="CD6" s="15"/>
      <c r="CE6" s="15"/>
      <c r="CF6" s="15"/>
    </row>
    <row r="7" ht="14.2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238" t="s">
        <v>250</v>
      </c>
      <c r="AD7" s="121"/>
      <c r="AE7" s="121"/>
      <c r="AF7" s="121"/>
      <c r="AG7" s="121"/>
      <c r="AH7" s="121"/>
      <c r="AI7" s="15"/>
      <c r="AJ7" s="15"/>
      <c r="AK7" s="238" t="s">
        <v>251</v>
      </c>
      <c r="AL7" s="121"/>
      <c r="AM7" s="121"/>
      <c r="AN7" s="121"/>
      <c r="AO7" s="121"/>
      <c r="AP7" s="121"/>
      <c r="AQ7" s="15"/>
      <c r="AR7" s="239"/>
      <c r="AS7" s="240" t="s">
        <v>252</v>
      </c>
      <c r="AT7" s="241"/>
      <c r="AU7" s="241"/>
      <c r="AV7" s="242"/>
      <c r="AW7" s="240" t="s">
        <v>253</v>
      </c>
      <c r="AX7" s="241"/>
      <c r="AY7" s="241"/>
      <c r="AZ7" s="242"/>
      <c r="BA7" s="240" t="s">
        <v>254</v>
      </c>
      <c r="BB7" s="241"/>
      <c r="BC7" s="241"/>
      <c r="BD7" s="242"/>
      <c r="BE7" s="240" t="s">
        <v>255</v>
      </c>
      <c r="BF7" s="241"/>
      <c r="BG7" s="241"/>
      <c r="BH7" s="242"/>
      <c r="BI7" s="240" t="s">
        <v>256</v>
      </c>
      <c r="BJ7" s="241"/>
      <c r="BK7" s="241"/>
      <c r="BL7" s="243"/>
      <c r="BM7" s="15"/>
      <c r="BN7" s="15"/>
      <c r="BO7" s="15"/>
      <c r="BP7" s="15"/>
      <c r="BQ7" s="15"/>
      <c r="BR7" s="15"/>
      <c r="BS7" s="15"/>
      <c r="BT7" s="15"/>
      <c r="BU7" s="15"/>
      <c r="BV7" s="15"/>
      <c r="BW7" s="15"/>
      <c r="BX7" s="15"/>
      <c r="BY7" s="15"/>
      <c r="BZ7" s="15"/>
      <c r="CA7" s="15"/>
      <c r="CB7" s="169"/>
      <c r="CC7" s="15"/>
      <c r="CD7" s="15"/>
      <c r="CE7" s="15"/>
      <c r="CF7" s="15"/>
    </row>
    <row r="8" ht="14.25"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244"/>
      <c r="AD8" s="244" t="s">
        <v>252</v>
      </c>
      <c r="AE8" s="244" t="s">
        <v>253</v>
      </c>
      <c r="AF8" s="244" t="s">
        <v>254</v>
      </c>
      <c r="AG8" s="244" t="s">
        <v>255</v>
      </c>
      <c r="AH8" s="244" t="s">
        <v>256</v>
      </c>
      <c r="AI8" s="15"/>
      <c r="AJ8" s="15"/>
      <c r="AK8" s="244"/>
      <c r="AL8" s="244" t="s">
        <v>252</v>
      </c>
      <c r="AM8" s="244" t="s">
        <v>253</v>
      </c>
      <c r="AN8" s="244" t="s">
        <v>254</v>
      </c>
      <c r="AO8" s="244" t="s">
        <v>255</v>
      </c>
      <c r="AP8" s="244" t="s">
        <v>256</v>
      </c>
      <c r="AQ8" s="15"/>
      <c r="AR8" s="239"/>
      <c r="AS8" s="245" t="s">
        <v>257</v>
      </c>
      <c r="AT8" s="246" t="s">
        <v>258</v>
      </c>
      <c r="AU8" s="246" t="s">
        <v>259</v>
      </c>
      <c r="AV8" s="247" t="s">
        <v>260</v>
      </c>
      <c r="AW8" s="245" t="s">
        <v>257</v>
      </c>
      <c r="AX8" s="246" t="s">
        <v>258</v>
      </c>
      <c r="AY8" s="246" t="s">
        <v>259</v>
      </c>
      <c r="AZ8" s="247" t="s">
        <v>260</v>
      </c>
      <c r="BA8" s="245" t="s">
        <v>257</v>
      </c>
      <c r="BB8" s="246" t="s">
        <v>258</v>
      </c>
      <c r="BC8" s="246" t="s">
        <v>259</v>
      </c>
      <c r="BD8" s="247" t="s">
        <v>260</v>
      </c>
      <c r="BE8" s="245" t="s">
        <v>257</v>
      </c>
      <c r="BF8" s="246" t="s">
        <v>258</v>
      </c>
      <c r="BG8" s="246" t="s">
        <v>259</v>
      </c>
      <c r="BH8" s="247" t="s">
        <v>260</v>
      </c>
      <c r="BI8" s="248" t="s">
        <v>257</v>
      </c>
      <c r="BJ8" s="249" t="s">
        <v>258</v>
      </c>
      <c r="BK8" s="249" t="s">
        <v>259</v>
      </c>
      <c r="BL8" s="250" t="s">
        <v>260</v>
      </c>
      <c r="BM8" s="15"/>
      <c r="BN8" s="15"/>
      <c r="BO8" s="15" t="s">
        <v>261</v>
      </c>
      <c r="BP8" s="15"/>
      <c r="BQ8" s="15"/>
      <c r="BR8" s="15"/>
      <c r="BS8" s="172" t="s">
        <v>262</v>
      </c>
      <c r="CA8" s="172"/>
      <c r="CB8" s="169"/>
      <c r="CC8" s="238" t="s">
        <v>263</v>
      </c>
      <c r="CD8" s="121"/>
      <c r="CE8" s="121"/>
      <c r="CF8" s="121"/>
    </row>
    <row r="9" ht="28.5"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251" t="s">
        <v>264</v>
      </c>
      <c r="AD9" s="251">
        <f t="shared" ref="AD9:AG9" si="1">SUM(AD10:AD18)</f>
        <v>9</v>
      </c>
      <c r="AE9" s="251">
        <f t="shared" si="1"/>
        <v>8</v>
      </c>
      <c r="AF9" s="251">
        <f t="shared" si="1"/>
        <v>0</v>
      </c>
      <c r="AG9" s="251">
        <f t="shared" si="1"/>
        <v>9</v>
      </c>
      <c r="AH9" s="251">
        <f t="shared" ref="AH9:AH32" si="4">SUM(AD9:AG9)</f>
        <v>26</v>
      </c>
      <c r="AI9" s="252"/>
      <c r="AJ9" s="252"/>
      <c r="AK9" s="251" t="s">
        <v>264</v>
      </c>
      <c r="AL9" s="251">
        <f t="shared" ref="AL9:AO9" si="2">SUM(AL10:AL18)</f>
        <v>7</v>
      </c>
      <c r="AM9" s="251">
        <f t="shared" si="2"/>
        <v>0</v>
      </c>
      <c r="AN9" s="251">
        <f t="shared" si="2"/>
        <v>0</v>
      </c>
      <c r="AO9" s="251">
        <f t="shared" si="2"/>
        <v>0</v>
      </c>
      <c r="AP9" s="251">
        <f t="shared" ref="AP9:AP32" si="5">SUM(AL9:AO9)</f>
        <v>7</v>
      </c>
      <c r="AQ9" s="252"/>
      <c r="AR9" s="247" t="s">
        <v>264</v>
      </c>
      <c r="AS9" s="253">
        <f>+AD9</f>
        <v>9</v>
      </c>
      <c r="AT9" s="244">
        <f>+AL9</f>
        <v>7</v>
      </c>
      <c r="AU9" s="244">
        <f t="shared" ref="AU9:AU11" si="6">+AS9-AT9</f>
        <v>2</v>
      </c>
      <c r="AV9" s="254">
        <f t="shared" ref="AV9:AV12" si="7">+IFERROR(AT9/AS9,0)</f>
        <v>0.7777777778</v>
      </c>
      <c r="AW9" s="253">
        <f>AE9</f>
        <v>8</v>
      </c>
      <c r="AX9" s="244">
        <f>AM9</f>
        <v>0</v>
      </c>
      <c r="AY9" s="244">
        <f t="shared" ref="AY9:AY11" si="8">+AW9-AX9</f>
        <v>8</v>
      </c>
      <c r="AZ9" s="254">
        <f t="shared" ref="AZ9:AZ12" si="9">+IFERROR(AX9/AW9,0)</f>
        <v>0</v>
      </c>
      <c r="BA9" s="253">
        <f>AF9</f>
        <v>0</v>
      </c>
      <c r="BB9" s="244">
        <f>AN9</f>
        <v>0</v>
      </c>
      <c r="BC9" s="244">
        <f t="shared" ref="BC9:BC11" si="10">+BA9-BB9</f>
        <v>0</v>
      </c>
      <c r="BD9" s="254" t="s">
        <v>265</v>
      </c>
      <c r="BE9" s="253">
        <f>AG9</f>
        <v>9</v>
      </c>
      <c r="BF9" s="244">
        <f>AO9</f>
        <v>0</v>
      </c>
      <c r="BG9" s="244">
        <f t="shared" ref="BG9:BG11" si="11">+BE9-BF9</f>
        <v>9</v>
      </c>
      <c r="BH9" s="254">
        <f>+IFERROR(BF9/BE9,0)</f>
        <v>0</v>
      </c>
      <c r="BI9" s="255">
        <f t="shared" ref="BI9:BJ9" si="3">+AS9+AW9+BA9+BE9</f>
        <v>26</v>
      </c>
      <c r="BJ9" s="256">
        <f t="shared" si="3"/>
        <v>7</v>
      </c>
      <c r="BK9" s="256">
        <f t="shared" ref="BK9:BK11" si="13">+BI9-BJ9</f>
        <v>19</v>
      </c>
      <c r="BL9" s="257">
        <f t="shared" ref="BL9:BL12" si="14">+BJ9/BI9</f>
        <v>0.2692307692</v>
      </c>
      <c r="BM9" s="252"/>
      <c r="BN9" s="15"/>
      <c r="BO9" s="258" t="s">
        <v>78</v>
      </c>
      <c r="BP9" s="6">
        <v>0.0</v>
      </c>
      <c r="BQ9" s="258" t="s">
        <v>266</v>
      </c>
      <c r="BR9" s="7"/>
      <c r="BS9" s="259" t="s">
        <v>135</v>
      </c>
      <c r="BT9" s="260" t="s">
        <v>136</v>
      </c>
      <c r="BU9" s="260" t="s">
        <v>137</v>
      </c>
      <c r="BV9" s="261" t="s">
        <v>138</v>
      </c>
      <c r="BW9" s="77"/>
      <c r="BX9" s="77"/>
      <c r="BY9" s="237"/>
      <c r="BZ9" s="15"/>
      <c r="CA9" s="15"/>
      <c r="CB9" s="169"/>
      <c r="CC9" s="261" t="s">
        <v>138</v>
      </c>
      <c r="CD9" s="77"/>
      <c r="CE9" s="77"/>
      <c r="CF9" s="237"/>
    </row>
    <row r="10" ht="14.2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262" t="s">
        <v>62</v>
      </c>
      <c r="AD10" s="244">
        <v>1.0</v>
      </c>
      <c r="AE10" s="244">
        <v>0.0</v>
      </c>
      <c r="AF10" s="244">
        <v>0.0</v>
      </c>
      <c r="AG10" s="244">
        <v>1.0</v>
      </c>
      <c r="AH10" s="244">
        <f t="shared" si="4"/>
        <v>2</v>
      </c>
      <c r="AI10" s="15"/>
      <c r="AJ10" s="15"/>
      <c r="AK10" s="262" t="s">
        <v>62</v>
      </c>
      <c r="AL10" s="244">
        <f>IFERROR(VLOOKUP('1.Informe&amp;Reporte_Actividades'!F11,Configuraciones!$BO$8:$BP$13,2,FALSE),0)</f>
        <v>1</v>
      </c>
      <c r="AM10" s="244">
        <f>IFERROR(VLOOKUP('1.Informe&amp;Reporte_Actividades'!J11,Configuraciones!$BO$8:$BP$13,2,FALSE),0)</f>
        <v>0</v>
      </c>
      <c r="AN10" s="244">
        <f>IFERROR(VLOOKUP('1.Informe&amp;Reporte_Actividades'!N11,Configuraciones!$BO$8:$BP$13,2,FALSE),0)</f>
        <v>0</v>
      </c>
      <c r="AO10" s="244">
        <f>IFERROR(VLOOKUP('1.Informe&amp;Reporte_Actividades'!R11,Configuraciones!$BO$8:$BP$13,2,FALSE),0)</f>
        <v>0</v>
      </c>
      <c r="AP10" s="244">
        <f t="shared" si="5"/>
        <v>1</v>
      </c>
      <c r="AQ10" s="15"/>
      <c r="AR10" s="247" t="s">
        <v>267</v>
      </c>
      <c r="AS10" s="253">
        <f>+AD19</f>
        <v>6</v>
      </c>
      <c r="AT10" s="244">
        <f>+AL19</f>
        <v>6</v>
      </c>
      <c r="AU10" s="244">
        <f t="shared" si="6"/>
        <v>0</v>
      </c>
      <c r="AV10" s="254">
        <f t="shared" si="7"/>
        <v>1</v>
      </c>
      <c r="AW10" s="253">
        <f>AE19</f>
        <v>5</v>
      </c>
      <c r="AX10" s="244">
        <f>AM19</f>
        <v>0</v>
      </c>
      <c r="AY10" s="244">
        <f t="shared" si="8"/>
        <v>5</v>
      </c>
      <c r="AZ10" s="254">
        <f t="shared" si="9"/>
        <v>0</v>
      </c>
      <c r="BA10" s="253">
        <f>AF19</f>
        <v>0</v>
      </c>
      <c r="BB10" s="244">
        <f>AN19</f>
        <v>0</v>
      </c>
      <c r="BC10" s="244">
        <f t="shared" si="10"/>
        <v>0</v>
      </c>
      <c r="BD10" s="254" t="s">
        <v>265</v>
      </c>
      <c r="BE10" s="253">
        <f>AG19</f>
        <v>0</v>
      </c>
      <c r="BF10" s="244">
        <f>AO19</f>
        <v>0</v>
      </c>
      <c r="BG10" s="244">
        <f t="shared" si="11"/>
        <v>0</v>
      </c>
      <c r="BH10" s="254" t="s">
        <v>265</v>
      </c>
      <c r="BI10" s="255">
        <f t="shared" ref="BI10:BJ10" si="12">+AS10+AW10+BA10+BE10</f>
        <v>11</v>
      </c>
      <c r="BJ10" s="256">
        <f t="shared" si="12"/>
        <v>6</v>
      </c>
      <c r="BK10" s="256">
        <f t="shared" si="13"/>
        <v>5</v>
      </c>
      <c r="BL10" s="257">
        <f t="shared" si="14"/>
        <v>0.5454545455</v>
      </c>
      <c r="BM10" s="15"/>
      <c r="BN10" s="15"/>
      <c r="BO10" s="258" t="s">
        <v>65</v>
      </c>
      <c r="BP10" s="6">
        <v>0.0</v>
      </c>
      <c r="BQ10" s="258" t="s">
        <v>268</v>
      </c>
      <c r="BR10" s="7"/>
      <c r="BS10" s="136"/>
      <c r="BT10" s="136"/>
      <c r="BU10" s="136"/>
      <c r="BV10" s="263" t="s">
        <v>252</v>
      </c>
      <c r="BW10" s="263" t="s">
        <v>253</v>
      </c>
      <c r="BX10" s="263" t="s">
        <v>254</v>
      </c>
      <c r="BY10" s="263" t="s">
        <v>255</v>
      </c>
      <c r="BZ10" s="264" t="s">
        <v>256</v>
      </c>
      <c r="CA10" s="177"/>
      <c r="CB10" s="169"/>
      <c r="CC10" s="263" t="s">
        <v>252</v>
      </c>
      <c r="CD10" s="263" t="s">
        <v>253</v>
      </c>
      <c r="CE10" s="263" t="s">
        <v>254</v>
      </c>
      <c r="CF10" s="263" t="s">
        <v>255</v>
      </c>
    </row>
    <row r="11" ht="14.25" customHeight="1">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262" t="s">
        <v>66</v>
      </c>
      <c r="AD11" s="244">
        <v>1.0</v>
      </c>
      <c r="AE11" s="244">
        <v>1.0</v>
      </c>
      <c r="AF11" s="244">
        <v>0.0</v>
      </c>
      <c r="AG11" s="244">
        <v>1.0</v>
      </c>
      <c r="AH11" s="244">
        <f t="shared" si="4"/>
        <v>3</v>
      </c>
      <c r="AI11" s="15"/>
      <c r="AJ11" s="15"/>
      <c r="AK11" s="262" t="s">
        <v>66</v>
      </c>
      <c r="AL11" s="244">
        <f>IFERROR(VLOOKUP('1.Informe&amp;Reporte_Actividades'!F12,Configuraciones!$BO$8:$BP$13,2,FALSE),0)</f>
        <v>1</v>
      </c>
      <c r="AM11" s="244">
        <f>IFERROR(VLOOKUP('1.Informe&amp;Reporte_Actividades'!J12,Configuraciones!$BO$8:$BP$13,2,FALSE),0)</f>
        <v>0</v>
      </c>
      <c r="AN11" s="244">
        <f>IFERROR(VLOOKUP('1.Informe&amp;Reporte_Actividades'!N12,Configuraciones!$BO$8:$BP$13,2,FALSE),0)</f>
        <v>0</v>
      </c>
      <c r="AO11" s="244">
        <f>IFERROR(VLOOKUP('1.Informe&amp;Reporte_Actividades'!R12,Configuraciones!$BO$8:$BP$13,2,FALSE),0)</f>
        <v>0</v>
      </c>
      <c r="AP11" s="244">
        <f t="shared" si="5"/>
        <v>1</v>
      </c>
      <c r="AQ11" s="15"/>
      <c r="AR11" s="247" t="s">
        <v>269</v>
      </c>
      <c r="AS11" s="253">
        <f>+AD26</f>
        <v>5</v>
      </c>
      <c r="AT11" s="244">
        <f>+AL26</f>
        <v>4</v>
      </c>
      <c r="AU11" s="244">
        <f t="shared" si="6"/>
        <v>1</v>
      </c>
      <c r="AV11" s="254">
        <f t="shared" si="7"/>
        <v>0.8</v>
      </c>
      <c r="AW11" s="253">
        <f>AE26</f>
        <v>3</v>
      </c>
      <c r="AX11" s="244">
        <f>AM26</f>
        <v>0</v>
      </c>
      <c r="AY11" s="244">
        <f t="shared" si="8"/>
        <v>3</v>
      </c>
      <c r="AZ11" s="254">
        <f t="shared" si="9"/>
        <v>0</v>
      </c>
      <c r="BA11" s="253">
        <f>AF26</f>
        <v>0</v>
      </c>
      <c r="BB11" s="244">
        <f>AN26</f>
        <v>0</v>
      </c>
      <c r="BC11" s="244">
        <f t="shared" si="10"/>
        <v>0</v>
      </c>
      <c r="BD11" s="254" t="s">
        <v>265</v>
      </c>
      <c r="BE11" s="253">
        <f>AG26</f>
        <v>3</v>
      </c>
      <c r="BF11" s="244">
        <f>AO26</f>
        <v>0</v>
      </c>
      <c r="BG11" s="244">
        <f t="shared" si="11"/>
        <v>3</v>
      </c>
      <c r="BH11" s="254">
        <f t="shared" ref="BH11:BH12" si="20">+IFERROR(BF11/BE11,0)</f>
        <v>0</v>
      </c>
      <c r="BI11" s="255">
        <f t="shared" ref="BI11:BJ11" si="15">+AS11+AW11+BA11+BE11</f>
        <v>11</v>
      </c>
      <c r="BJ11" s="256">
        <f t="shared" si="15"/>
        <v>4</v>
      </c>
      <c r="BK11" s="256">
        <f t="shared" si="13"/>
        <v>7</v>
      </c>
      <c r="BL11" s="257">
        <f t="shared" si="14"/>
        <v>0.3636363636</v>
      </c>
      <c r="BM11" s="15"/>
      <c r="BN11" s="15"/>
      <c r="BO11" s="258" t="s">
        <v>64</v>
      </c>
      <c r="BP11" s="6">
        <v>1.0</v>
      </c>
      <c r="BQ11" s="258" t="s">
        <v>270</v>
      </c>
      <c r="BR11" s="7"/>
      <c r="BS11" s="244" t="s">
        <v>172</v>
      </c>
      <c r="BT11" s="265" t="str">
        <f>+'2.Informe&amp;Reporte_Indicadores'!C8</f>
        <v>Retención de estudiantes AES cohorte 2024</v>
      </c>
      <c r="BU11" s="265" t="str">
        <f>+'2.Informe&amp;Reporte_Indicadores'!D8</f>
        <v>(N° de estudiantes AES cohorte 2024  matriculados en el año 2025/ N° de estudiantes AES cohorte 2024) *100</v>
      </c>
      <c r="BV11" s="265">
        <f>+IF('2.Informe&amp;Reporte_Indicadores'!E8="SI",1,0)</f>
        <v>0</v>
      </c>
      <c r="BW11" s="265">
        <f>+IF('2.Informe&amp;Reporte_Indicadores'!F8="SI",1,0)</f>
        <v>0</v>
      </c>
      <c r="BX11" s="265">
        <f>+IF('2.Informe&amp;Reporte_Indicadores'!G8="SI",1,0)</f>
        <v>0</v>
      </c>
      <c r="BY11" s="265">
        <f>+IF('2.Informe&amp;Reporte_Indicadores'!H8="SI",1,0)</f>
        <v>1</v>
      </c>
      <c r="BZ11" s="15">
        <f t="shared" ref="BZ11:BZ19" si="22">SUM(BV11:BY11)</f>
        <v>1</v>
      </c>
      <c r="CA11" s="15"/>
      <c r="CB11" s="265" t="s">
        <v>182</v>
      </c>
      <c r="CC11" s="263">
        <f>+IFERROR(COUNTIF('2.Informe&amp;Reporte_Indicadores'!$O$8:$O$16,Configuraciones!CB11),0)</f>
        <v>1</v>
      </c>
      <c r="CD11" s="263">
        <f>+IFERROR(COUNTIF('2.Informe&amp;Reporte_Indicadores'!$V$8:$V$16,Configuraciones!CB11),0)</f>
        <v>0</v>
      </c>
      <c r="CE11" s="263">
        <f>+IFERROR(COUNTIF('2.Informe&amp;Reporte_Indicadores'!$AC$8:$AC$16,Configuraciones!CB11),0)</f>
        <v>0</v>
      </c>
      <c r="CF11" s="263">
        <f>+IFERROR(COUNTIF('2.Informe&amp;Reporte_Indicadores'!$AJ$8:$AJ$16,Configuraciones!CB11),0)</f>
        <v>0</v>
      </c>
    </row>
    <row r="12" ht="14.2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262" t="s">
        <v>70</v>
      </c>
      <c r="AD12" s="244">
        <v>1.0</v>
      </c>
      <c r="AE12" s="244">
        <v>1.0</v>
      </c>
      <c r="AF12" s="244">
        <v>0.0</v>
      </c>
      <c r="AG12" s="244">
        <v>1.0</v>
      </c>
      <c r="AH12" s="244">
        <f t="shared" si="4"/>
        <v>3</v>
      </c>
      <c r="AI12" s="15"/>
      <c r="AJ12" s="15"/>
      <c r="AK12" s="262" t="s">
        <v>70</v>
      </c>
      <c r="AL12" s="244">
        <f>IFERROR(VLOOKUP('1.Informe&amp;Reporte_Actividades'!F13,Configuraciones!$BO$8:$BP$13,2,FALSE),0)</f>
        <v>1</v>
      </c>
      <c r="AM12" s="244">
        <f>IFERROR(VLOOKUP('1.Informe&amp;Reporte_Actividades'!J13,Configuraciones!$BO$8:$BP$13,2,FALSE),0)</f>
        <v>0</v>
      </c>
      <c r="AN12" s="244">
        <f>IFERROR(VLOOKUP('1.Informe&amp;Reporte_Actividades'!N13,Configuraciones!$BO$8:$BP$13,2,FALSE),0)</f>
        <v>0</v>
      </c>
      <c r="AO12" s="244">
        <f>IFERROR(VLOOKUP('1.Informe&amp;Reporte_Actividades'!R13,Configuraciones!$BO$8:$BP$13,2,FALSE),0)</f>
        <v>0</v>
      </c>
      <c r="AP12" s="244">
        <f t="shared" si="5"/>
        <v>1</v>
      </c>
      <c r="AQ12" s="15"/>
      <c r="AR12" s="247" t="s">
        <v>256</v>
      </c>
      <c r="AS12" s="266">
        <f t="shared" ref="AS12:AU12" si="16">SUM(AS9:AS11)</f>
        <v>20</v>
      </c>
      <c r="AT12" s="267">
        <f t="shared" si="16"/>
        <v>17</v>
      </c>
      <c r="AU12" s="267">
        <f t="shared" si="16"/>
        <v>3</v>
      </c>
      <c r="AV12" s="268">
        <f t="shared" si="7"/>
        <v>0.85</v>
      </c>
      <c r="AW12" s="266">
        <f t="shared" ref="AW12:AY12" si="17">SUM(AW9:AW11)</f>
        <v>16</v>
      </c>
      <c r="AX12" s="267">
        <f t="shared" si="17"/>
        <v>0</v>
      </c>
      <c r="AY12" s="267">
        <f t="shared" si="17"/>
        <v>16</v>
      </c>
      <c r="AZ12" s="268">
        <f t="shared" si="9"/>
        <v>0</v>
      </c>
      <c r="BA12" s="266">
        <f t="shared" ref="BA12:BC12" si="18">SUM(BA9:BA11)</f>
        <v>0</v>
      </c>
      <c r="BB12" s="267">
        <f t="shared" si="18"/>
        <v>0</v>
      </c>
      <c r="BC12" s="267">
        <f t="shared" si="18"/>
        <v>0</v>
      </c>
      <c r="BD12" s="268" t="s">
        <v>265</v>
      </c>
      <c r="BE12" s="266">
        <f t="shared" ref="BE12:BG12" si="19">SUM(BE9:BE11)</f>
        <v>12</v>
      </c>
      <c r="BF12" s="267">
        <f t="shared" si="19"/>
        <v>0</v>
      </c>
      <c r="BG12" s="267">
        <f t="shared" si="19"/>
        <v>12</v>
      </c>
      <c r="BH12" s="268">
        <f t="shared" si="20"/>
        <v>0</v>
      </c>
      <c r="BI12" s="269">
        <f t="shared" ref="BI12:BK12" si="21">SUM(BI9:BI11)</f>
        <v>48</v>
      </c>
      <c r="BJ12" s="270">
        <f t="shared" si="21"/>
        <v>17</v>
      </c>
      <c r="BK12" s="270">
        <f t="shared" si="21"/>
        <v>31</v>
      </c>
      <c r="BL12" s="271">
        <f t="shared" si="14"/>
        <v>0.3541666667</v>
      </c>
      <c r="BM12" s="15"/>
      <c r="BN12" s="15"/>
      <c r="BO12" s="258" t="s">
        <v>271</v>
      </c>
      <c r="BP12" s="6">
        <v>0.0</v>
      </c>
      <c r="BQ12" s="258" t="s">
        <v>272</v>
      </c>
      <c r="BR12" s="7"/>
      <c r="BS12" s="244" t="s">
        <v>177</v>
      </c>
      <c r="BT12" s="265" t="str">
        <f>+'2.Informe&amp;Reporte_Indicadores'!C9</f>
        <v>Tasa de estudiantes AES cohorte 2024 que reprueban 40% o más de los créditos inscritos durante el año académico t</v>
      </c>
      <c r="BU12" s="265" t="str">
        <f>+'2.Informe&amp;Reporte_Indicadores'!D9</f>
        <v>N° de estudiantes AES cohorte 2024 que reprueban 40% o más de los créditos inscritos en el año académico t/ N° de estudiantes AES cohorte 2024</v>
      </c>
      <c r="BV12" s="265">
        <f>+IF('2.Informe&amp;Reporte_Indicadores'!E9="SI",1,0)</f>
        <v>0</v>
      </c>
      <c r="BW12" s="265">
        <f>+IF('2.Informe&amp;Reporte_Indicadores'!F9="SI",1,0)</f>
        <v>1</v>
      </c>
      <c r="BX12" s="265">
        <f>+IF('2.Informe&amp;Reporte_Indicadores'!G9="SI",1,0)</f>
        <v>0</v>
      </c>
      <c r="BY12" s="265">
        <f>+IF('2.Informe&amp;Reporte_Indicadores'!H9="SI",1,0)</f>
        <v>0</v>
      </c>
      <c r="BZ12" s="15">
        <f t="shared" si="22"/>
        <v>1</v>
      </c>
      <c r="CA12" s="15"/>
      <c r="CB12" s="265" t="s">
        <v>65</v>
      </c>
      <c r="CC12" s="263">
        <f>+IFERROR(COUNTIF('2.Informe&amp;Reporte_Indicadores'!$O$8:$O$16,Configuraciones!CB12),0)</f>
        <v>2</v>
      </c>
      <c r="CD12" s="263">
        <f>+IFERROR(COUNTIF('2.Informe&amp;Reporte_Indicadores'!$V$8:$V$16,Configuraciones!CB12),0)</f>
        <v>0</v>
      </c>
      <c r="CE12" s="263">
        <f>+IFERROR(COUNTIF('2.Informe&amp;Reporte_Indicadores'!$AC$8:$AC$16,Configuraciones!CB12),0)</f>
        <v>0</v>
      </c>
      <c r="CF12" s="263">
        <f>+IFERROR(COUNTIF('2.Informe&amp;Reporte_Indicadores'!$AJ$8:$AJ$16,Configuraciones!CB12),0)</f>
        <v>0</v>
      </c>
    </row>
    <row r="13" ht="14.25" customHeight="1">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262" t="s">
        <v>73</v>
      </c>
      <c r="AD13" s="244">
        <v>1.0</v>
      </c>
      <c r="AE13" s="244">
        <v>1.0</v>
      </c>
      <c r="AF13" s="244">
        <v>0.0</v>
      </c>
      <c r="AG13" s="244">
        <v>1.0</v>
      </c>
      <c r="AH13" s="244">
        <f t="shared" si="4"/>
        <v>3</v>
      </c>
      <c r="AI13" s="15"/>
      <c r="AJ13" s="15"/>
      <c r="AK13" s="262" t="s">
        <v>73</v>
      </c>
      <c r="AL13" s="244">
        <f>IFERROR(VLOOKUP('1.Informe&amp;Reporte_Actividades'!F14,Configuraciones!$BO$8:$BP$13,2,FALSE),0)</f>
        <v>1</v>
      </c>
      <c r="AM13" s="244">
        <f>IFERROR(VLOOKUP('1.Informe&amp;Reporte_Actividades'!J14,Configuraciones!$BO$8:$BP$13,2,FALSE),0)</f>
        <v>0</v>
      </c>
      <c r="AN13" s="244">
        <f>IFERROR(VLOOKUP('1.Informe&amp;Reporte_Actividades'!N14,Configuraciones!$BO$8:$BP$13,2,FALSE),0)</f>
        <v>0</v>
      </c>
      <c r="AO13" s="244">
        <f>IFERROR(VLOOKUP('1.Informe&amp;Reporte_Actividades'!R14,Configuraciones!$BO$8:$BP$13,2,FALSE),0)</f>
        <v>0</v>
      </c>
      <c r="AP13" s="244">
        <f t="shared" si="5"/>
        <v>1</v>
      </c>
      <c r="AQ13" s="15"/>
      <c r="AR13" s="15"/>
      <c r="AS13" s="15"/>
      <c r="AT13" s="15"/>
      <c r="AU13" s="15"/>
      <c r="AV13" s="15"/>
      <c r="AW13" s="15"/>
      <c r="AX13" s="15"/>
      <c r="AY13" s="15"/>
      <c r="AZ13" s="15"/>
      <c r="BA13" s="15"/>
      <c r="BB13" s="15"/>
      <c r="BC13" s="15"/>
      <c r="BD13" s="15"/>
      <c r="BE13" s="15"/>
      <c r="BF13" s="15"/>
      <c r="BG13" s="15"/>
      <c r="BH13" s="15"/>
      <c r="BI13" s="234"/>
      <c r="BJ13" s="235"/>
      <c r="BK13" s="235"/>
      <c r="BL13" s="15"/>
      <c r="BM13" s="15"/>
      <c r="BN13" s="15"/>
      <c r="BO13" s="258" t="s">
        <v>273</v>
      </c>
      <c r="BP13" s="6">
        <v>0.0</v>
      </c>
      <c r="BQ13" s="258" t="s">
        <v>274</v>
      </c>
      <c r="BR13" s="7"/>
      <c r="BS13" s="244" t="s">
        <v>184</v>
      </c>
      <c r="BT13" s="265" t="str">
        <f>+'2.Informe&amp;Reporte_Indicadores'!C10</f>
        <v>Tasa de estudiantes AES cohorte 2024 por tutor(a) par</v>
      </c>
      <c r="BU13" s="265" t="str">
        <f>+'2.Informe&amp;Reporte_Indicadores'!D10</f>
        <v>N° de estudiantes AES cohorte 2024/ N° de tutores(as) pares que atienden a estudiantes AES cohorte 2024 en el año t</v>
      </c>
      <c r="BV13" s="265">
        <f>+IF('2.Informe&amp;Reporte_Indicadores'!E10="SI",1,0)</f>
        <v>1</v>
      </c>
      <c r="BW13" s="265">
        <f>+IF('2.Informe&amp;Reporte_Indicadores'!F10="SI",1,0)</f>
        <v>0</v>
      </c>
      <c r="BX13" s="265">
        <f>+IF('2.Informe&amp;Reporte_Indicadores'!G10="SI",1,0)</f>
        <v>1</v>
      </c>
      <c r="BY13" s="265">
        <f>+IF('2.Informe&amp;Reporte_Indicadores'!H10="SI",1,0)</f>
        <v>0</v>
      </c>
      <c r="BZ13" s="15">
        <f t="shared" si="22"/>
        <v>2</v>
      </c>
      <c r="CA13" s="15"/>
      <c r="CB13" s="265" t="s">
        <v>180</v>
      </c>
      <c r="CC13" s="263">
        <f>+IFERROR(COUNTIF('2.Informe&amp;Reporte_Indicadores'!$O$8:$O$16,Configuraciones!CB13),0)</f>
        <v>0</v>
      </c>
      <c r="CD13" s="263">
        <f>+IFERROR(COUNTIF('2.Informe&amp;Reporte_Indicadores'!$V$8:$V$16,Configuraciones!CB13),0)</f>
        <v>0</v>
      </c>
      <c r="CE13" s="263">
        <f>+IFERROR(COUNTIF('2.Informe&amp;Reporte_Indicadores'!$AC$8:$AC$16,Configuraciones!CB13),0)</f>
        <v>0</v>
      </c>
      <c r="CF13" s="263">
        <f>+IFERROR(COUNTIF('2.Informe&amp;Reporte_Indicadores'!$AJ$8:$AJ$16,Configuraciones!CB13),0)</f>
        <v>0</v>
      </c>
    </row>
    <row r="14" ht="14.25"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262" t="s">
        <v>76</v>
      </c>
      <c r="AD14" s="244">
        <v>1.0</v>
      </c>
      <c r="AE14" s="244">
        <v>1.0</v>
      </c>
      <c r="AF14" s="244">
        <v>0.0</v>
      </c>
      <c r="AG14" s="244">
        <v>1.0</v>
      </c>
      <c r="AH14" s="244">
        <f t="shared" si="4"/>
        <v>3</v>
      </c>
      <c r="AI14" s="15"/>
      <c r="AJ14" s="15"/>
      <c r="AK14" s="262" t="s">
        <v>76</v>
      </c>
      <c r="AL14" s="244">
        <f>IFERROR(VLOOKUP('1.Informe&amp;Reporte_Actividades'!F15,Configuraciones!$BO$8:$BP$13,2,FALSE),0)</f>
        <v>0</v>
      </c>
      <c r="AM14" s="244">
        <f>IFERROR(VLOOKUP('1.Informe&amp;Reporte_Actividades'!J15,Configuraciones!$BO$8:$BP$13,2,FALSE),0)</f>
        <v>0</v>
      </c>
      <c r="AN14" s="244">
        <f>IFERROR(VLOOKUP('1.Informe&amp;Reporte_Actividades'!N15,Configuraciones!$BO$8:$BP$13,2,FALSE),0)</f>
        <v>0</v>
      </c>
      <c r="AO14" s="244">
        <f>IFERROR(VLOOKUP('1.Informe&amp;Reporte_Actividades'!R15,Configuraciones!$BO$8:$BP$13,2,FALSE),0)</f>
        <v>0</v>
      </c>
      <c r="AP14" s="244">
        <f t="shared" si="5"/>
        <v>0</v>
      </c>
      <c r="AQ14" s="15"/>
      <c r="AR14" s="15"/>
      <c r="AS14" s="15"/>
      <c r="AT14" s="15"/>
      <c r="AU14" s="15"/>
      <c r="AV14" s="15"/>
      <c r="AW14" s="15"/>
      <c r="AX14" s="15"/>
      <c r="AY14" s="15"/>
      <c r="AZ14" s="15"/>
      <c r="BA14" s="15"/>
      <c r="BB14" s="15"/>
      <c r="BC14" s="15"/>
      <c r="BD14" s="15"/>
      <c r="BE14" s="15"/>
      <c r="BF14" s="15"/>
      <c r="BG14" s="15"/>
      <c r="BH14" s="15"/>
      <c r="BI14" s="234"/>
      <c r="BJ14" s="235"/>
      <c r="BK14" s="235"/>
      <c r="BL14" s="15"/>
      <c r="BM14" s="15"/>
      <c r="BN14" s="15"/>
      <c r="BO14" s="15"/>
      <c r="BP14" s="15"/>
      <c r="BQ14" s="15"/>
      <c r="BR14" s="15"/>
      <c r="BS14" s="244" t="s">
        <v>190</v>
      </c>
      <c r="BT14" s="265" t="str">
        <f>+'2.Informe&amp;Reporte_Indicadores'!C11</f>
        <v/>
      </c>
      <c r="BU14" s="265" t="str">
        <f>+'2.Informe&amp;Reporte_Indicadores'!D11</f>
        <v/>
      </c>
      <c r="BV14" s="265">
        <f>+IF('2.Informe&amp;Reporte_Indicadores'!E11="SI",1,0)</f>
        <v>0</v>
      </c>
      <c r="BW14" s="265">
        <f>+IF('2.Informe&amp;Reporte_Indicadores'!F11="SI",1,0)</f>
        <v>0</v>
      </c>
      <c r="BX14" s="265">
        <f>+IF('2.Informe&amp;Reporte_Indicadores'!G11="SI",1,0)</f>
        <v>0</v>
      </c>
      <c r="BY14" s="265">
        <f>+IF('2.Informe&amp;Reporte_Indicadores'!H11="SI",1,0)</f>
        <v>0</v>
      </c>
      <c r="BZ14" s="15">
        <f t="shared" si="22"/>
        <v>0</v>
      </c>
      <c r="CA14" s="15"/>
      <c r="CB14" s="265" t="s">
        <v>188</v>
      </c>
      <c r="CC14" s="263">
        <f>+IFERROR(COUNTIF('2.Informe&amp;Reporte_Indicadores'!$O$8:$O$16,Configuraciones!CB14),0)</f>
        <v>0</v>
      </c>
      <c r="CD14" s="263">
        <f>+IFERROR(COUNTIF('2.Informe&amp;Reporte_Indicadores'!$V$8:$V$16,Configuraciones!CB14),0)</f>
        <v>0</v>
      </c>
      <c r="CE14" s="263">
        <f>+IFERROR(COUNTIF('2.Informe&amp;Reporte_Indicadores'!$AC$8:$AC$16,Configuraciones!CB14),0)</f>
        <v>0</v>
      </c>
      <c r="CF14" s="263">
        <f>+IFERROR(COUNTIF('2.Informe&amp;Reporte_Indicadores'!$AJ$8:$AJ$16,Configuraciones!CB14),0)</f>
        <v>0</v>
      </c>
    </row>
    <row r="15" ht="14.25" customHeigh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262" t="s">
        <v>82</v>
      </c>
      <c r="AD15" s="244">
        <v>1.0</v>
      </c>
      <c r="AE15" s="244">
        <v>1.0</v>
      </c>
      <c r="AF15" s="244">
        <v>0.0</v>
      </c>
      <c r="AG15" s="244">
        <v>1.0</v>
      </c>
      <c r="AH15" s="244">
        <f t="shared" si="4"/>
        <v>3</v>
      </c>
      <c r="AI15" s="15"/>
      <c r="AJ15" s="15"/>
      <c r="AK15" s="262" t="s">
        <v>82</v>
      </c>
      <c r="AL15" s="244">
        <f>IFERROR(VLOOKUP('1.Informe&amp;Reporte_Actividades'!F16,Configuraciones!$BO$8:$BP$13,2,FALSE),0)</f>
        <v>0</v>
      </c>
      <c r="AM15" s="244">
        <f>IFERROR(VLOOKUP('1.Informe&amp;Reporte_Actividades'!J16,Configuraciones!$BO$8:$BP$13,2,FALSE),0)</f>
        <v>0</v>
      </c>
      <c r="AN15" s="244">
        <f>IFERROR(VLOOKUP('1.Informe&amp;Reporte_Actividades'!N16,Configuraciones!$BO$8:$BP$13,2,FALSE),0)</f>
        <v>0</v>
      </c>
      <c r="AO15" s="244">
        <f>IFERROR(VLOOKUP('1.Informe&amp;Reporte_Actividades'!R16,Configuraciones!$BO$8:$BP$13,2,FALSE),0)</f>
        <v>0</v>
      </c>
      <c r="AP15" s="244">
        <f t="shared" si="5"/>
        <v>0</v>
      </c>
      <c r="AQ15" s="15"/>
      <c r="AR15" s="15"/>
      <c r="AS15" s="15"/>
      <c r="AT15" s="15"/>
      <c r="AU15" s="15"/>
      <c r="AV15" s="15"/>
      <c r="AW15" s="15"/>
      <c r="AX15" s="15"/>
      <c r="AY15" s="15"/>
      <c r="AZ15" s="15"/>
      <c r="BA15" s="15"/>
      <c r="BB15" s="15"/>
      <c r="BC15" s="15"/>
      <c r="BD15" s="15"/>
      <c r="BE15" s="15"/>
      <c r="BF15" s="15"/>
      <c r="BG15" s="15"/>
      <c r="BH15" s="15"/>
      <c r="BI15" s="234"/>
      <c r="BJ15" s="235"/>
      <c r="BK15" s="235"/>
      <c r="BL15" s="15"/>
      <c r="BM15" s="15"/>
      <c r="BN15" s="15"/>
      <c r="BO15" s="15"/>
      <c r="BP15" s="15"/>
      <c r="BQ15" s="15"/>
      <c r="BR15" s="15"/>
      <c r="BS15" s="244" t="s">
        <v>191</v>
      </c>
      <c r="BT15" s="265" t="str">
        <f>+'2.Informe&amp;Reporte_Indicadores'!C12</f>
        <v/>
      </c>
      <c r="BU15" s="265" t="str">
        <f>+'2.Informe&amp;Reporte_Indicadores'!D12</f>
        <v/>
      </c>
      <c r="BV15" s="265">
        <f>+IF('2.Informe&amp;Reporte_Indicadores'!E12="SI",1,0)</f>
        <v>0</v>
      </c>
      <c r="BW15" s="265">
        <f>+IF('2.Informe&amp;Reporte_Indicadores'!F12="SI",1,0)</f>
        <v>0</v>
      </c>
      <c r="BX15" s="265">
        <f>+IF('2.Informe&amp;Reporte_Indicadores'!G12="SI",1,0)</f>
        <v>0</v>
      </c>
      <c r="BY15" s="265">
        <f>+IF('2.Informe&amp;Reporte_Indicadores'!H12="SI",1,0)</f>
        <v>0</v>
      </c>
      <c r="BZ15" s="15">
        <f t="shared" si="22"/>
        <v>0</v>
      </c>
      <c r="CA15" s="15"/>
      <c r="CB15" s="265" t="s">
        <v>275</v>
      </c>
      <c r="CC15" s="263">
        <f>+IFERROR(COUNTIF('2.Informe&amp;Reporte_Indicadores'!$O$8:$O$16,Configuraciones!CB15),0)</f>
        <v>0</v>
      </c>
      <c r="CD15" s="263">
        <f>+IFERROR(COUNTIF('2.Informe&amp;Reporte_Indicadores'!$V$8:$V$16,Configuraciones!CB15),0)</f>
        <v>0</v>
      </c>
      <c r="CE15" s="263">
        <f>+IFERROR(COUNTIF('2.Informe&amp;Reporte_Indicadores'!$AC$8:$AC$16,Configuraciones!CB15),0)</f>
        <v>0</v>
      </c>
      <c r="CF15" s="263">
        <f>+IFERROR(COUNTIF('2.Informe&amp;Reporte_Indicadores'!$AJ$8:$AJ$16,Configuraciones!CB15),0)</f>
        <v>0</v>
      </c>
    </row>
    <row r="16" ht="14.2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262" t="s">
        <v>87</v>
      </c>
      <c r="AD16" s="244">
        <v>1.0</v>
      </c>
      <c r="AE16" s="244">
        <v>1.0</v>
      </c>
      <c r="AF16" s="244">
        <v>0.0</v>
      </c>
      <c r="AG16" s="244">
        <v>1.0</v>
      </c>
      <c r="AH16" s="244">
        <f t="shared" si="4"/>
        <v>3</v>
      </c>
      <c r="AI16" s="15"/>
      <c r="AJ16" s="15"/>
      <c r="AK16" s="262" t="s">
        <v>87</v>
      </c>
      <c r="AL16" s="244">
        <f>IFERROR(VLOOKUP('1.Informe&amp;Reporte_Actividades'!F17,Configuraciones!$BO$8:$BP$13,2,FALSE),0)</f>
        <v>1</v>
      </c>
      <c r="AM16" s="244">
        <f>IFERROR(VLOOKUP('1.Informe&amp;Reporte_Actividades'!J17,Configuraciones!$BO$8:$BP$13,2,FALSE),0)</f>
        <v>0</v>
      </c>
      <c r="AN16" s="244">
        <f>IFERROR(VLOOKUP('1.Informe&amp;Reporte_Actividades'!N17,Configuraciones!$BO$8:$BP$13,2,FALSE),0)</f>
        <v>0</v>
      </c>
      <c r="AO16" s="244">
        <f>IFERROR(VLOOKUP('1.Informe&amp;Reporte_Actividades'!R17,Configuraciones!$BO$8:$BP$13,2,FALSE),0)</f>
        <v>0</v>
      </c>
      <c r="AP16" s="244">
        <f t="shared" si="5"/>
        <v>1</v>
      </c>
      <c r="AQ16" s="15"/>
      <c r="AR16" s="15"/>
      <c r="AS16" s="15"/>
      <c r="AT16" s="15"/>
      <c r="AU16" s="15"/>
      <c r="AV16" s="15"/>
      <c r="AW16" s="15"/>
      <c r="AX16" s="15"/>
      <c r="AY16" s="15"/>
      <c r="AZ16" s="15"/>
      <c r="BA16" s="15"/>
      <c r="BB16" s="15"/>
      <c r="BC16" s="15"/>
      <c r="BD16" s="15"/>
      <c r="BE16" s="15"/>
      <c r="BF16" s="15"/>
      <c r="BG16" s="15"/>
      <c r="BH16" s="15"/>
      <c r="BI16" s="234"/>
      <c r="BJ16" s="235"/>
      <c r="BK16" s="235"/>
      <c r="BL16" s="15"/>
      <c r="BM16" s="15"/>
      <c r="BN16" s="15"/>
      <c r="BO16" s="15"/>
      <c r="BP16" s="15"/>
      <c r="BQ16" s="15"/>
      <c r="BR16" s="15"/>
      <c r="BS16" s="244" t="s">
        <v>192</v>
      </c>
      <c r="BT16" s="265" t="str">
        <f>+'2.Informe&amp;Reporte_Indicadores'!C13</f>
        <v/>
      </c>
      <c r="BU16" s="265" t="str">
        <f>+'2.Informe&amp;Reporte_Indicadores'!D13</f>
        <v/>
      </c>
      <c r="BV16" s="265">
        <f>+IF('2.Informe&amp;Reporte_Indicadores'!E13="SI",1,0)</f>
        <v>0</v>
      </c>
      <c r="BW16" s="265">
        <f>+IF('2.Informe&amp;Reporte_Indicadores'!F13="SI",1,0)</f>
        <v>0</v>
      </c>
      <c r="BX16" s="265">
        <f>+IF('2.Informe&amp;Reporte_Indicadores'!G13="SI",1,0)</f>
        <v>0</v>
      </c>
      <c r="BY16" s="265">
        <f>+IF('2.Informe&amp;Reporte_Indicadores'!H13="SI",1,0)</f>
        <v>0</v>
      </c>
      <c r="BZ16" s="15">
        <f t="shared" si="22"/>
        <v>0</v>
      </c>
      <c r="CA16" s="15"/>
      <c r="CB16" s="169" t="s">
        <v>256</v>
      </c>
      <c r="CC16" s="15">
        <f t="shared" ref="CC16:CF16" si="23">+CC13+CC14*0.5</f>
        <v>0</v>
      </c>
      <c r="CD16" s="15">
        <f t="shared" si="23"/>
        <v>0</v>
      </c>
      <c r="CE16" s="15">
        <f t="shared" si="23"/>
        <v>0</v>
      </c>
      <c r="CF16" s="15">
        <f t="shared" si="23"/>
        <v>0</v>
      </c>
    </row>
    <row r="17" ht="14.25"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262" t="s">
        <v>90</v>
      </c>
      <c r="AD17" s="244">
        <v>1.0</v>
      </c>
      <c r="AE17" s="244">
        <v>1.0</v>
      </c>
      <c r="AF17" s="244">
        <v>0.0</v>
      </c>
      <c r="AG17" s="244">
        <v>1.0</v>
      </c>
      <c r="AH17" s="244">
        <f t="shared" si="4"/>
        <v>3</v>
      </c>
      <c r="AI17" s="15"/>
      <c r="AJ17" s="15"/>
      <c r="AK17" s="262" t="s">
        <v>90</v>
      </c>
      <c r="AL17" s="244">
        <f>IFERROR(VLOOKUP('1.Informe&amp;Reporte_Actividades'!F18,Configuraciones!$BO$8:$BP$13,2,FALSE),0)</f>
        <v>1</v>
      </c>
      <c r="AM17" s="244">
        <f>IFERROR(VLOOKUP('1.Informe&amp;Reporte_Actividades'!J18,Configuraciones!$BO$8:$BP$13,2,FALSE),0)</f>
        <v>0</v>
      </c>
      <c r="AN17" s="244">
        <f>IFERROR(VLOOKUP('1.Informe&amp;Reporte_Actividades'!N18,Configuraciones!$BO$8:$BP$13,2,FALSE),0)</f>
        <v>0</v>
      </c>
      <c r="AO17" s="244">
        <f>IFERROR(VLOOKUP('1.Informe&amp;Reporte_Actividades'!R18,Configuraciones!$BO$8:$BP$13,2,FALSE),0)</f>
        <v>0</v>
      </c>
      <c r="AP17" s="244">
        <f t="shared" si="5"/>
        <v>1</v>
      </c>
      <c r="AQ17" s="15"/>
      <c r="AR17" s="15"/>
      <c r="AS17" s="15"/>
      <c r="AT17" s="15"/>
      <c r="AU17" s="15"/>
      <c r="AV17" s="15"/>
      <c r="AW17" s="15"/>
      <c r="AX17" s="15"/>
      <c r="AY17" s="15"/>
      <c r="AZ17" s="15"/>
      <c r="BA17" s="15"/>
      <c r="BB17" s="15"/>
      <c r="BC17" s="15"/>
      <c r="BD17" s="15"/>
      <c r="BE17" s="15"/>
      <c r="BF17" s="15"/>
      <c r="BG17" s="15"/>
      <c r="BH17" s="15"/>
      <c r="BI17" s="234"/>
      <c r="BJ17" s="235"/>
      <c r="BK17" s="235"/>
      <c r="BL17" s="15"/>
      <c r="BM17" s="15"/>
      <c r="BN17" s="15"/>
      <c r="BO17" s="15"/>
      <c r="BP17" s="15"/>
      <c r="BQ17" s="15"/>
      <c r="BR17" s="15"/>
      <c r="BS17" s="244" t="s">
        <v>193</v>
      </c>
      <c r="BT17" s="265" t="str">
        <f>+'2.Informe&amp;Reporte_Indicadores'!C14</f>
        <v/>
      </c>
      <c r="BU17" s="265" t="str">
        <f>+'2.Informe&amp;Reporte_Indicadores'!D14</f>
        <v/>
      </c>
      <c r="BV17" s="265">
        <f>+IF('2.Informe&amp;Reporte_Indicadores'!E14="SI",1,0)</f>
        <v>0</v>
      </c>
      <c r="BW17" s="265">
        <f>+IF('2.Informe&amp;Reporte_Indicadores'!F14="SI",1,0)</f>
        <v>0</v>
      </c>
      <c r="BX17" s="265">
        <f>+IF('2.Informe&amp;Reporte_Indicadores'!G14="SI",1,0)</f>
        <v>0</v>
      </c>
      <c r="BY17" s="265">
        <f>+IF('2.Informe&amp;Reporte_Indicadores'!H14="SI",1,0)</f>
        <v>0</v>
      </c>
      <c r="BZ17" s="15">
        <f t="shared" si="22"/>
        <v>0</v>
      </c>
      <c r="CA17" s="15"/>
      <c r="CB17" s="169" t="s">
        <v>276</v>
      </c>
      <c r="CC17" s="170">
        <f t="shared" ref="CC17:CF17" si="24">IFERROR(CC16/BV20,"")</f>
        <v>0</v>
      </c>
      <c r="CD17" s="170">
        <f t="shared" si="24"/>
        <v>0</v>
      </c>
      <c r="CE17" s="170">
        <f t="shared" si="24"/>
        <v>0</v>
      </c>
      <c r="CF17" s="170">
        <f t="shared" si="24"/>
        <v>0</v>
      </c>
    </row>
    <row r="18" ht="14.25" customHeigh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262" t="s">
        <v>93</v>
      </c>
      <c r="AD18" s="244">
        <v>1.0</v>
      </c>
      <c r="AE18" s="244">
        <v>1.0</v>
      </c>
      <c r="AF18" s="244">
        <v>0.0</v>
      </c>
      <c r="AG18" s="244">
        <v>1.0</v>
      </c>
      <c r="AH18" s="244">
        <f t="shared" si="4"/>
        <v>3</v>
      </c>
      <c r="AI18" s="15"/>
      <c r="AJ18" s="15"/>
      <c r="AK18" s="262" t="s">
        <v>93</v>
      </c>
      <c r="AL18" s="244">
        <f>IFERROR(VLOOKUP('1.Informe&amp;Reporte_Actividades'!F19,Configuraciones!$BO$8:$BP$13,2,FALSE),0)</f>
        <v>1</v>
      </c>
      <c r="AM18" s="244">
        <f>IFERROR(VLOOKUP('1.Informe&amp;Reporte_Actividades'!J19,Configuraciones!$BO$8:$BP$13,2,FALSE),0)</f>
        <v>0</v>
      </c>
      <c r="AN18" s="244">
        <f>IFERROR(VLOOKUP('1.Informe&amp;Reporte_Actividades'!N19,Configuraciones!$BO$8:$BP$13,2,FALSE),0)</f>
        <v>0</v>
      </c>
      <c r="AO18" s="244">
        <f>IFERROR(VLOOKUP('1.Informe&amp;Reporte_Actividades'!R19,Configuraciones!$BO$8:$BP$13,2,FALSE),0)</f>
        <v>0</v>
      </c>
      <c r="AP18" s="244">
        <f t="shared" si="5"/>
        <v>1</v>
      </c>
      <c r="AQ18" s="15"/>
      <c r="AR18" s="15"/>
      <c r="AS18" s="15"/>
      <c r="AT18" s="15"/>
      <c r="AU18" s="15"/>
      <c r="AV18" s="15"/>
      <c r="AW18" s="15"/>
      <c r="AX18" s="15"/>
      <c r="AY18" s="15"/>
      <c r="AZ18" s="15"/>
      <c r="BA18" s="15"/>
      <c r="BB18" s="15"/>
      <c r="BC18" s="15"/>
      <c r="BD18" s="15"/>
      <c r="BE18" s="15"/>
      <c r="BF18" s="15"/>
      <c r="BG18" s="15"/>
      <c r="BH18" s="15"/>
      <c r="BI18" s="234"/>
      <c r="BJ18" s="235"/>
      <c r="BK18" s="235"/>
      <c r="BL18" s="15"/>
      <c r="BM18" s="15"/>
      <c r="BN18" s="15"/>
      <c r="BO18" s="15"/>
      <c r="BP18" s="15"/>
      <c r="BQ18" s="15"/>
      <c r="BR18" s="15"/>
      <c r="BS18" s="244" t="s">
        <v>194</v>
      </c>
      <c r="BT18" s="265" t="str">
        <f>+'2.Informe&amp;Reporte_Indicadores'!C15</f>
        <v/>
      </c>
      <c r="BU18" s="265" t="str">
        <f>+'2.Informe&amp;Reporte_Indicadores'!D15</f>
        <v/>
      </c>
      <c r="BV18" s="265">
        <f>+IF('2.Informe&amp;Reporte_Indicadores'!E15="SI",1,0)</f>
        <v>0</v>
      </c>
      <c r="BW18" s="265">
        <f>+IF('2.Informe&amp;Reporte_Indicadores'!F15="SI",1,0)</f>
        <v>0</v>
      </c>
      <c r="BX18" s="265">
        <f>+IF('2.Informe&amp;Reporte_Indicadores'!G15="SI",1,0)</f>
        <v>0</v>
      </c>
      <c r="BY18" s="265">
        <f>+IF('2.Informe&amp;Reporte_Indicadores'!H15="SI",1,0)</f>
        <v>0</v>
      </c>
      <c r="BZ18" s="15">
        <f t="shared" si="22"/>
        <v>0</v>
      </c>
      <c r="CA18" s="15"/>
      <c r="CB18" s="169"/>
      <c r="CC18" s="15"/>
      <c r="CD18" s="15"/>
      <c r="CE18" s="15"/>
      <c r="CF18" s="15"/>
    </row>
    <row r="19" ht="14.2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251" t="s">
        <v>267</v>
      </c>
      <c r="AD19" s="251">
        <f t="shared" ref="AD19:AG19" si="25">SUM(AD20:AD25)</f>
        <v>6</v>
      </c>
      <c r="AE19" s="251">
        <f t="shared" si="25"/>
        <v>5</v>
      </c>
      <c r="AF19" s="251">
        <f t="shared" si="25"/>
        <v>0</v>
      </c>
      <c r="AG19" s="251">
        <f t="shared" si="25"/>
        <v>0</v>
      </c>
      <c r="AH19" s="251">
        <f t="shared" si="4"/>
        <v>11</v>
      </c>
      <c r="AI19" s="252"/>
      <c r="AJ19" s="252"/>
      <c r="AK19" s="251" t="s">
        <v>267</v>
      </c>
      <c r="AL19" s="251">
        <f t="shared" ref="AL19:AO19" si="26">SUM(AL20:AL25)</f>
        <v>6</v>
      </c>
      <c r="AM19" s="251">
        <f t="shared" si="26"/>
        <v>0</v>
      </c>
      <c r="AN19" s="251">
        <f t="shared" si="26"/>
        <v>0</v>
      </c>
      <c r="AO19" s="251">
        <f t="shared" si="26"/>
        <v>0</v>
      </c>
      <c r="AP19" s="251">
        <f t="shared" si="5"/>
        <v>6</v>
      </c>
      <c r="AQ19" s="252"/>
      <c r="AR19" s="252"/>
      <c r="AS19" s="252"/>
      <c r="AT19" s="252"/>
      <c r="AU19" s="252"/>
      <c r="AV19" s="252"/>
      <c r="AW19" s="252"/>
      <c r="AX19" s="252"/>
      <c r="AY19" s="252"/>
      <c r="AZ19" s="252"/>
      <c r="BA19" s="252"/>
      <c r="BB19" s="252"/>
      <c r="BC19" s="252"/>
      <c r="BD19" s="252"/>
      <c r="BE19" s="252"/>
      <c r="BF19" s="252"/>
      <c r="BG19" s="252"/>
      <c r="BH19" s="252"/>
      <c r="BI19" s="272"/>
      <c r="BJ19" s="273"/>
      <c r="BK19" s="273"/>
      <c r="BL19" s="252"/>
      <c r="BM19" s="252"/>
      <c r="BN19" s="15"/>
      <c r="BO19" s="15"/>
      <c r="BP19" s="15"/>
      <c r="BQ19" s="15"/>
      <c r="BR19" s="15"/>
      <c r="BS19" s="244" t="s">
        <v>195</v>
      </c>
      <c r="BT19" s="265" t="str">
        <f>+'2.Informe&amp;Reporte_Indicadores'!C16</f>
        <v/>
      </c>
      <c r="BU19" s="265" t="str">
        <f>+'2.Informe&amp;Reporte_Indicadores'!D16</f>
        <v/>
      </c>
      <c r="BV19" s="265">
        <f>+IF('2.Informe&amp;Reporte_Indicadores'!E16="SI",1,0)</f>
        <v>0</v>
      </c>
      <c r="BW19" s="265">
        <f>+IF('2.Informe&amp;Reporte_Indicadores'!F16="SI",1,0)</f>
        <v>0</v>
      </c>
      <c r="BX19" s="265">
        <f>+IF('2.Informe&amp;Reporte_Indicadores'!G16="SI",1,0)</f>
        <v>0</v>
      </c>
      <c r="BY19" s="265">
        <f>+IF('2.Informe&amp;Reporte_Indicadores'!H16="SI",1,0)</f>
        <v>0</v>
      </c>
      <c r="BZ19" s="15">
        <f t="shared" si="22"/>
        <v>0</v>
      </c>
      <c r="CA19" s="15"/>
      <c r="CB19" s="169"/>
      <c r="CC19" s="15"/>
      <c r="CD19" s="15"/>
      <c r="CE19" s="15"/>
      <c r="CF19" s="15"/>
    </row>
    <row r="20" ht="14.25" customHeight="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262" t="s">
        <v>62</v>
      </c>
      <c r="AD20" s="244">
        <v>1.0</v>
      </c>
      <c r="AE20" s="244">
        <v>0.0</v>
      </c>
      <c r="AF20" s="244">
        <v>0.0</v>
      </c>
      <c r="AG20" s="244">
        <v>0.0</v>
      </c>
      <c r="AH20" s="244">
        <f t="shared" si="4"/>
        <v>1</v>
      </c>
      <c r="AI20" s="15"/>
      <c r="AJ20" s="15"/>
      <c r="AK20" s="262" t="s">
        <v>62</v>
      </c>
      <c r="AL20" s="244">
        <f>IFERROR(VLOOKUP('1.Informe&amp;Reporte_Actividades'!F21,Configuraciones!$BO$8:$BP$13,2,FALSE),0)</f>
        <v>1</v>
      </c>
      <c r="AM20" s="244">
        <f>IFERROR(VLOOKUP('1.Informe&amp;Reporte_Actividades'!J21,Configuraciones!$BO$8:$BP$13,2,FALSE),0)</f>
        <v>0</v>
      </c>
      <c r="AN20" s="244">
        <f>IFERROR(VLOOKUP('1.Informe&amp;Reporte_Actividades'!N21,Configuraciones!$BO$8:$BP$13,2,FALSE),0)</f>
        <v>0</v>
      </c>
      <c r="AO20" s="244">
        <f>IFERROR(VLOOKUP('1.Informe&amp;Reporte_Actividades'!R21,Configuraciones!$BO$8:$BP$13,2,FALSE),0)</f>
        <v>0</v>
      </c>
      <c r="AP20" s="244">
        <f t="shared" si="5"/>
        <v>1</v>
      </c>
      <c r="AQ20" s="15"/>
      <c r="AR20" s="15"/>
      <c r="AS20" s="15"/>
      <c r="AT20" s="15"/>
      <c r="AU20" s="15"/>
      <c r="AV20" s="15"/>
      <c r="AW20" s="15"/>
      <c r="AX20" s="15"/>
      <c r="AY20" s="15"/>
      <c r="AZ20" s="15"/>
      <c r="BA20" s="15"/>
      <c r="BB20" s="15"/>
      <c r="BC20" s="15"/>
      <c r="BD20" s="15"/>
      <c r="BE20" s="15"/>
      <c r="BF20" s="15"/>
      <c r="BG20" s="15"/>
      <c r="BH20" s="15"/>
      <c r="BI20" s="234"/>
      <c r="BJ20" s="235"/>
      <c r="BK20" s="235"/>
      <c r="BL20" s="15"/>
      <c r="BM20" s="15"/>
      <c r="BN20" s="15"/>
      <c r="BO20" s="15" t="s">
        <v>277</v>
      </c>
      <c r="BP20" s="15"/>
      <c r="BQ20" s="15"/>
      <c r="BR20" s="15"/>
      <c r="BS20" s="15"/>
      <c r="BT20" s="15"/>
      <c r="BU20" s="15"/>
      <c r="BV20" s="15">
        <f t="shared" ref="BV20:BZ20" si="27">SUM(BV11:BV19)</f>
        <v>1</v>
      </c>
      <c r="BW20" s="15">
        <f t="shared" si="27"/>
        <v>1</v>
      </c>
      <c r="BX20" s="15">
        <f t="shared" si="27"/>
        <v>1</v>
      </c>
      <c r="BY20" s="15">
        <f t="shared" si="27"/>
        <v>1</v>
      </c>
      <c r="BZ20" s="15">
        <f t="shared" si="27"/>
        <v>4</v>
      </c>
      <c r="CA20" s="15"/>
      <c r="CB20" s="169"/>
      <c r="CC20" s="15"/>
      <c r="CD20" s="15"/>
      <c r="CE20" s="15"/>
      <c r="CF20" s="15"/>
    </row>
    <row r="21" ht="14.2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262" t="s">
        <v>66</v>
      </c>
      <c r="AD21" s="244">
        <v>1.0</v>
      </c>
      <c r="AE21" s="244">
        <v>1.0</v>
      </c>
      <c r="AF21" s="244">
        <v>0.0</v>
      </c>
      <c r="AG21" s="244">
        <v>0.0</v>
      </c>
      <c r="AH21" s="244">
        <f t="shared" si="4"/>
        <v>2</v>
      </c>
      <c r="AI21" s="15"/>
      <c r="AJ21" s="15"/>
      <c r="AK21" s="262" t="s">
        <v>66</v>
      </c>
      <c r="AL21" s="244">
        <f>IFERROR(VLOOKUP('1.Informe&amp;Reporte_Actividades'!F22,Configuraciones!$BO$8:$BP$13,2,FALSE),0)</f>
        <v>1</v>
      </c>
      <c r="AM21" s="244">
        <f>IFERROR(VLOOKUP('1.Informe&amp;Reporte_Actividades'!J22,Configuraciones!$BO$8:$BP$13,2,FALSE),0)</f>
        <v>0</v>
      </c>
      <c r="AN21" s="244">
        <f>IFERROR(VLOOKUP('1.Informe&amp;Reporte_Actividades'!N22,Configuraciones!$BO$8:$BP$13,2,FALSE),0)</f>
        <v>0</v>
      </c>
      <c r="AO21" s="244">
        <f>IFERROR(VLOOKUP('1.Informe&amp;Reporte_Actividades'!R22,Configuraciones!$BO$8:$BP$13,2,FALSE),0)</f>
        <v>0</v>
      </c>
      <c r="AP21" s="244">
        <f t="shared" si="5"/>
        <v>1</v>
      </c>
      <c r="AQ21" s="15"/>
      <c r="AR21" s="15"/>
      <c r="AS21" s="15"/>
      <c r="AT21" s="15"/>
      <c r="AU21" s="15"/>
      <c r="AV21" s="15"/>
      <c r="AW21" s="15"/>
      <c r="AX21" s="15"/>
      <c r="AY21" s="15"/>
      <c r="AZ21" s="15"/>
      <c r="BA21" s="15"/>
      <c r="BB21" s="15"/>
      <c r="BC21" s="15"/>
      <c r="BD21" s="15"/>
      <c r="BE21" s="15"/>
      <c r="BF21" s="15"/>
      <c r="BG21" s="15"/>
      <c r="BH21" s="15"/>
      <c r="BI21" s="234"/>
      <c r="BJ21" s="235"/>
      <c r="BK21" s="235"/>
      <c r="BL21" s="15"/>
      <c r="BM21" s="15"/>
      <c r="BN21" s="15"/>
      <c r="BO21" s="258" t="s">
        <v>182</v>
      </c>
      <c r="BP21" s="6">
        <v>0.0</v>
      </c>
      <c r="BQ21" s="258" t="s">
        <v>278</v>
      </c>
      <c r="BR21" s="15"/>
      <c r="BS21" s="15"/>
      <c r="BT21" s="15"/>
      <c r="BU21" s="15"/>
      <c r="BV21" s="15"/>
      <c r="BW21" s="15"/>
      <c r="BX21" s="15"/>
      <c r="BY21" s="15"/>
      <c r="BZ21" s="15"/>
      <c r="CA21" s="15"/>
      <c r="CB21" s="169"/>
      <c r="CC21" s="15"/>
      <c r="CD21" s="15"/>
      <c r="CE21" s="15"/>
      <c r="CF21" s="15"/>
    </row>
    <row r="22" ht="14.2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262" t="s">
        <v>70</v>
      </c>
      <c r="AD22" s="244">
        <v>1.0</v>
      </c>
      <c r="AE22" s="244">
        <v>1.0</v>
      </c>
      <c r="AF22" s="244">
        <v>0.0</v>
      </c>
      <c r="AG22" s="244">
        <v>0.0</v>
      </c>
      <c r="AH22" s="244">
        <f t="shared" si="4"/>
        <v>2</v>
      </c>
      <c r="AI22" s="15"/>
      <c r="AJ22" s="15"/>
      <c r="AK22" s="262" t="s">
        <v>70</v>
      </c>
      <c r="AL22" s="244">
        <f>IFERROR(VLOOKUP('1.Informe&amp;Reporte_Actividades'!F23,Configuraciones!$BO$8:$BP$13,2,FALSE),0)</f>
        <v>1</v>
      </c>
      <c r="AM22" s="244">
        <f>IFERROR(VLOOKUP('1.Informe&amp;Reporte_Actividades'!J23,Configuraciones!$BO$8:$BP$13,2,FALSE),0)</f>
        <v>0</v>
      </c>
      <c r="AN22" s="244">
        <f>IFERROR(VLOOKUP('1.Informe&amp;Reporte_Actividades'!N23,Configuraciones!$BO$8:$BP$13,2,FALSE),0)</f>
        <v>0</v>
      </c>
      <c r="AO22" s="244">
        <f>IFERROR(VLOOKUP('1.Informe&amp;Reporte_Actividades'!R23,Configuraciones!$BO$8:$BP$13,2,FALSE),0)</f>
        <v>0</v>
      </c>
      <c r="AP22" s="244">
        <f t="shared" si="5"/>
        <v>1</v>
      </c>
      <c r="AQ22" s="15"/>
      <c r="AR22" s="15"/>
      <c r="AS22" s="15"/>
      <c r="AT22" s="15"/>
      <c r="AU22" s="15"/>
      <c r="AV22" s="15"/>
      <c r="AW22" s="15"/>
      <c r="AX22" s="15"/>
      <c r="AY22" s="15"/>
      <c r="AZ22" s="15"/>
      <c r="BA22" s="15"/>
      <c r="BB22" s="15"/>
      <c r="BC22" s="15"/>
      <c r="BD22" s="15"/>
      <c r="BE22" s="15"/>
      <c r="BF22" s="15"/>
      <c r="BG22" s="15"/>
      <c r="BH22" s="15"/>
      <c r="BI22" s="234"/>
      <c r="BJ22" s="235"/>
      <c r="BK22" s="235"/>
      <c r="BL22" s="15"/>
      <c r="BM22" s="15"/>
      <c r="BN22" s="15"/>
      <c r="BO22" s="258" t="s">
        <v>65</v>
      </c>
      <c r="BP22" s="6">
        <v>0.0</v>
      </c>
      <c r="BQ22" s="258" t="s">
        <v>279</v>
      </c>
      <c r="BR22" s="15"/>
      <c r="BS22" s="15"/>
      <c r="BT22" s="15"/>
      <c r="BU22" s="15"/>
      <c r="BV22" s="15"/>
      <c r="BW22" s="15"/>
      <c r="BX22" s="15"/>
      <c r="BY22" s="15"/>
      <c r="BZ22" s="15"/>
      <c r="CA22" s="15"/>
      <c r="CB22" s="169"/>
      <c r="CC22" s="15"/>
      <c r="CD22" s="15"/>
      <c r="CE22" s="15"/>
      <c r="CF22" s="15"/>
    </row>
    <row r="23" ht="14.25"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262" t="s">
        <v>73</v>
      </c>
      <c r="AD23" s="244">
        <v>1.0</v>
      </c>
      <c r="AE23" s="244">
        <v>1.0</v>
      </c>
      <c r="AF23" s="244">
        <v>0.0</v>
      </c>
      <c r="AG23" s="244">
        <v>0.0</v>
      </c>
      <c r="AH23" s="244">
        <f t="shared" si="4"/>
        <v>2</v>
      </c>
      <c r="AI23" s="15"/>
      <c r="AJ23" s="15"/>
      <c r="AK23" s="262" t="s">
        <v>73</v>
      </c>
      <c r="AL23" s="244">
        <f>IFERROR(VLOOKUP('1.Informe&amp;Reporte_Actividades'!F24,Configuraciones!$BO$8:$BP$13,2,FALSE),0)</f>
        <v>1</v>
      </c>
      <c r="AM23" s="244">
        <f>IFERROR(VLOOKUP('1.Informe&amp;Reporte_Actividades'!J24,Configuraciones!$BO$8:$BP$13,2,FALSE),0)</f>
        <v>0</v>
      </c>
      <c r="AN23" s="244">
        <f>IFERROR(VLOOKUP('1.Informe&amp;Reporte_Actividades'!N24,Configuraciones!$BO$8:$BP$13,2,FALSE),0)</f>
        <v>0</v>
      </c>
      <c r="AO23" s="244">
        <f>IFERROR(VLOOKUP('1.Informe&amp;Reporte_Actividades'!R24,Configuraciones!$BO$8:$BP$13,2,FALSE),0)</f>
        <v>0</v>
      </c>
      <c r="AP23" s="244">
        <f t="shared" si="5"/>
        <v>1</v>
      </c>
      <c r="AQ23" s="15"/>
      <c r="AR23" s="15"/>
      <c r="AS23" s="15"/>
      <c r="AT23" s="15"/>
      <c r="AU23" s="15"/>
      <c r="AV23" s="15"/>
      <c r="AW23" s="15"/>
      <c r="AX23" s="15"/>
      <c r="AY23" s="15"/>
      <c r="AZ23" s="15"/>
      <c r="BA23" s="15"/>
      <c r="BB23" s="15"/>
      <c r="BC23" s="15"/>
      <c r="BD23" s="15"/>
      <c r="BE23" s="15"/>
      <c r="BF23" s="15"/>
      <c r="BG23" s="15"/>
      <c r="BH23" s="15"/>
      <c r="BI23" s="234"/>
      <c r="BJ23" s="235"/>
      <c r="BK23" s="235"/>
      <c r="BL23" s="15"/>
      <c r="BM23" s="15"/>
      <c r="BN23" s="15"/>
      <c r="BO23" s="258" t="s">
        <v>180</v>
      </c>
      <c r="BP23" s="6">
        <v>1.0</v>
      </c>
      <c r="BQ23" s="258" t="s">
        <v>280</v>
      </c>
      <c r="BR23" s="15"/>
      <c r="BS23" s="15"/>
      <c r="BT23" s="15"/>
      <c r="BU23" s="15"/>
      <c r="BV23" s="15"/>
      <c r="BW23" s="15"/>
      <c r="BX23" s="15"/>
      <c r="BY23" s="15"/>
      <c r="BZ23" s="15"/>
      <c r="CA23" s="15"/>
      <c r="CB23" s="169"/>
      <c r="CC23" s="15"/>
      <c r="CD23" s="15"/>
      <c r="CE23" s="15"/>
      <c r="CF23" s="15"/>
    </row>
    <row r="24" ht="14.2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262" t="s">
        <v>76</v>
      </c>
      <c r="AD24" s="244">
        <v>1.0</v>
      </c>
      <c r="AE24" s="244">
        <v>1.0</v>
      </c>
      <c r="AF24" s="244">
        <v>0.0</v>
      </c>
      <c r="AG24" s="244">
        <v>0.0</v>
      </c>
      <c r="AH24" s="244">
        <f t="shared" si="4"/>
        <v>2</v>
      </c>
      <c r="AI24" s="15"/>
      <c r="AJ24" s="15"/>
      <c r="AK24" s="262" t="s">
        <v>76</v>
      </c>
      <c r="AL24" s="244">
        <f>IFERROR(VLOOKUP('1.Informe&amp;Reporte_Actividades'!F25,Configuraciones!$BO$8:$BP$13,2,FALSE),0)</f>
        <v>1</v>
      </c>
      <c r="AM24" s="244">
        <f>IFERROR(VLOOKUP('1.Informe&amp;Reporte_Actividades'!J25,Configuraciones!$BO$8:$BP$13,2,FALSE),0)</f>
        <v>0</v>
      </c>
      <c r="AN24" s="244">
        <f>IFERROR(VLOOKUP('1.Informe&amp;Reporte_Actividades'!N25,Configuraciones!$BO$8:$BP$13,2,FALSE),0)</f>
        <v>0</v>
      </c>
      <c r="AO24" s="244">
        <f>IFERROR(VLOOKUP('1.Informe&amp;Reporte_Actividades'!R25,Configuraciones!$BO$8:$BP$13,2,FALSE),0)</f>
        <v>0</v>
      </c>
      <c r="AP24" s="244">
        <f t="shared" si="5"/>
        <v>1</v>
      </c>
      <c r="AQ24" s="15"/>
      <c r="AR24" s="15"/>
      <c r="AS24" s="15"/>
      <c r="AT24" s="15"/>
      <c r="AU24" s="15"/>
      <c r="AV24" s="15"/>
      <c r="AW24" s="15"/>
      <c r="AX24" s="15"/>
      <c r="AY24" s="15"/>
      <c r="AZ24" s="15"/>
      <c r="BA24" s="15"/>
      <c r="BB24" s="15"/>
      <c r="BC24" s="15"/>
      <c r="BD24" s="15"/>
      <c r="BE24" s="15"/>
      <c r="BF24" s="15"/>
      <c r="BG24" s="15"/>
      <c r="BH24" s="15"/>
      <c r="BI24" s="234"/>
      <c r="BJ24" s="235"/>
      <c r="BK24" s="235"/>
      <c r="BL24" s="15"/>
      <c r="BM24" s="15"/>
      <c r="BN24" s="15"/>
      <c r="BO24" s="258" t="s">
        <v>188</v>
      </c>
      <c r="BP24" s="6">
        <v>0.5</v>
      </c>
      <c r="BQ24" s="258" t="s">
        <v>281</v>
      </c>
      <c r="BR24" s="15"/>
      <c r="BS24" s="15"/>
      <c r="BT24" s="15"/>
      <c r="BU24" s="15"/>
      <c r="BV24" s="15"/>
      <c r="BW24" s="15"/>
      <c r="BX24" s="15"/>
      <c r="BY24" s="15"/>
      <c r="BZ24" s="15"/>
      <c r="CA24" s="15"/>
      <c r="CB24" s="169"/>
      <c r="CC24" s="15"/>
      <c r="CD24" s="15"/>
      <c r="CE24" s="15"/>
      <c r="CF24" s="15"/>
    </row>
    <row r="25" ht="14.2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262" t="s">
        <v>82</v>
      </c>
      <c r="AD25" s="244">
        <v>1.0</v>
      </c>
      <c r="AE25" s="244">
        <v>1.0</v>
      </c>
      <c r="AF25" s="244">
        <v>0.0</v>
      </c>
      <c r="AG25" s="244">
        <v>0.0</v>
      </c>
      <c r="AH25" s="244">
        <f t="shared" si="4"/>
        <v>2</v>
      </c>
      <c r="AI25" s="15"/>
      <c r="AJ25" s="15"/>
      <c r="AK25" s="262" t="s">
        <v>82</v>
      </c>
      <c r="AL25" s="244">
        <f>IFERROR(VLOOKUP('1.Informe&amp;Reporte_Actividades'!F26,Configuraciones!$BO$8:$BP$13,2,FALSE),0)</f>
        <v>1</v>
      </c>
      <c r="AM25" s="244">
        <f>IFERROR(VLOOKUP('1.Informe&amp;Reporte_Actividades'!J26,Configuraciones!$BO$8:$BP$13,2,FALSE),0)</f>
        <v>0</v>
      </c>
      <c r="AN25" s="244">
        <f>IFERROR(VLOOKUP('1.Informe&amp;Reporte_Actividades'!N26,Configuraciones!$BO$8:$BP$13,2,FALSE),0)</f>
        <v>0</v>
      </c>
      <c r="AO25" s="244">
        <f>IFERROR(VLOOKUP('1.Informe&amp;Reporte_Actividades'!R26,Configuraciones!$BO$8:$BP$13,2,FALSE),0)</f>
        <v>0</v>
      </c>
      <c r="AP25" s="244">
        <f t="shared" si="5"/>
        <v>1</v>
      </c>
      <c r="AQ25" s="15"/>
      <c r="AR25" s="15"/>
      <c r="AS25" s="15"/>
      <c r="AT25" s="15"/>
      <c r="AU25" s="15"/>
      <c r="AV25" s="15"/>
      <c r="AW25" s="15"/>
      <c r="AX25" s="15"/>
      <c r="AY25" s="15"/>
      <c r="AZ25" s="15"/>
      <c r="BA25" s="15"/>
      <c r="BB25" s="15"/>
      <c r="BC25" s="15"/>
      <c r="BD25" s="15"/>
      <c r="BE25" s="15"/>
      <c r="BF25" s="15"/>
      <c r="BG25" s="15"/>
      <c r="BH25" s="15"/>
      <c r="BI25" s="234"/>
      <c r="BJ25" s="235"/>
      <c r="BK25" s="235"/>
      <c r="BL25" s="15"/>
      <c r="BM25" s="15"/>
      <c r="BN25" s="15"/>
      <c r="BO25" s="258" t="s">
        <v>275</v>
      </c>
      <c r="BP25" s="6">
        <v>0.0</v>
      </c>
      <c r="BQ25" s="258" t="s">
        <v>282</v>
      </c>
      <c r="BR25" s="15"/>
      <c r="BS25" s="15"/>
      <c r="BT25" s="15"/>
      <c r="BU25" s="15"/>
      <c r="BV25" s="15"/>
      <c r="BW25" s="15"/>
      <c r="BX25" s="15"/>
      <c r="BY25" s="15"/>
      <c r="BZ25" s="15"/>
      <c r="CA25" s="15"/>
      <c r="CB25" s="169"/>
      <c r="CC25" s="15"/>
      <c r="CD25" s="15"/>
      <c r="CE25" s="15"/>
      <c r="CF25" s="15"/>
    </row>
    <row r="26" ht="14.2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251" t="s">
        <v>269</v>
      </c>
      <c r="AD26" s="251">
        <f t="shared" ref="AD26:AG26" si="28">SUM(AD27:AD31)</f>
        <v>5</v>
      </c>
      <c r="AE26" s="251">
        <f t="shared" si="28"/>
        <v>3</v>
      </c>
      <c r="AF26" s="251">
        <f t="shared" si="28"/>
        <v>0</v>
      </c>
      <c r="AG26" s="251">
        <f t="shared" si="28"/>
        <v>3</v>
      </c>
      <c r="AH26" s="251">
        <f t="shared" si="4"/>
        <v>11</v>
      </c>
      <c r="AI26" s="252"/>
      <c r="AJ26" s="252"/>
      <c r="AK26" s="251" t="s">
        <v>269</v>
      </c>
      <c r="AL26" s="251">
        <f t="shared" ref="AL26:AO26" si="29">SUM(AL27:AL31)</f>
        <v>4</v>
      </c>
      <c r="AM26" s="251">
        <f t="shared" si="29"/>
        <v>0</v>
      </c>
      <c r="AN26" s="251">
        <f t="shared" si="29"/>
        <v>0</v>
      </c>
      <c r="AO26" s="251">
        <f t="shared" si="29"/>
        <v>0</v>
      </c>
      <c r="AP26" s="251">
        <f t="shared" si="5"/>
        <v>4</v>
      </c>
      <c r="AQ26" s="252"/>
      <c r="AR26" s="252"/>
      <c r="AS26" s="252"/>
      <c r="AT26" s="252"/>
      <c r="AU26" s="252"/>
      <c r="AV26" s="252"/>
      <c r="AW26" s="252"/>
      <c r="AX26" s="252"/>
      <c r="AY26" s="252"/>
      <c r="AZ26" s="252"/>
      <c r="BA26" s="252"/>
      <c r="BB26" s="252"/>
      <c r="BC26" s="252"/>
      <c r="BD26" s="252"/>
      <c r="BE26" s="252"/>
      <c r="BF26" s="252"/>
      <c r="BG26" s="252"/>
      <c r="BH26" s="252"/>
      <c r="BI26" s="272"/>
      <c r="BJ26" s="273"/>
      <c r="BK26" s="273"/>
      <c r="BL26" s="252"/>
      <c r="BM26" s="252"/>
      <c r="BN26" s="15"/>
      <c r="BO26" s="15"/>
      <c r="BP26" s="15"/>
      <c r="BQ26" s="15"/>
      <c r="BR26" s="15"/>
      <c r="BS26" s="15"/>
      <c r="BT26" s="15"/>
      <c r="BU26" s="169"/>
      <c r="BV26" s="238" t="s">
        <v>283</v>
      </c>
      <c r="BW26" s="121"/>
      <c r="BX26" s="121"/>
      <c r="BY26" s="121"/>
      <c r="BZ26" s="15"/>
      <c r="CA26" s="15"/>
      <c r="CB26" s="169"/>
      <c r="CC26" s="15"/>
      <c r="CD26" s="15"/>
      <c r="CE26" s="15"/>
      <c r="CF26" s="15"/>
    </row>
    <row r="27" ht="15.0"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262" t="s">
        <v>62</v>
      </c>
      <c r="AD27" s="244">
        <v>1.0</v>
      </c>
      <c r="AE27" s="244">
        <v>0.0</v>
      </c>
      <c r="AF27" s="244">
        <v>0.0</v>
      </c>
      <c r="AG27" s="244">
        <v>0.0</v>
      </c>
      <c r="AH27" s="244">
        <f t="shared" si="4"/>
        <v>1</v>
      </c>
      <c r="AI27" s="15"/>
      <c r="AJ27" s="15"/>
      <c r="AK27" s="262" t="s">
        <v>62</v>
      </c>
      <c r="AL27" s="244">
        <f>IFERROR(VLOOKUP('1.Informe&amp;Reporte_Actividades'!F28,Configuraciones!$BO$8:$BP$13,2,FALSE),0)</f>
        <v>1</v>
      </c>
      <c r="AM27" s="244">
        <f>IFERROR(VLOOKUP('1.Informe&amp;Reporte_Actividades'!J28,Configuraciones!$BO$8:$BP$13,2,FALSE),0)</f>
        <v>0</v>
      </c>
      <c r="AN27" s="244">
        <f>IFERROR(VLOOKUP('1.Informe&amp;Reporte_Actividades'!N28,Configuraciones!$BO$8:$BP$13,2,FALSE),0)</f>
        <v>0</v>
      </c>
      <c r="AO27" s="244">
        <f>IFERROR(VLOOKUP('1.Informe&amp;Reporte_Actividades'!R28,Configuraciones!$BO$8:$BP$13,2,FALSE),0)</f>
        <v>0</v>
      </c>
      <c r="AP27" s="244">
        <f t="shared" si="5"/>
        <v>1</v>
      </c>
      <c r="AQ27" s="15"/>
      <c r="AR27" s="15"/>
      <c r="AS27" s="15"/>
      <c r="AT27" s="15"/>
      <c r="AU27" s="15"/>
      <c r="AV27" s="15"/>
      <c r="AW27" s="15"/>
      <c r="AX27" s="15"/>
      <c r="AY27" s="15"/>
      <c r="AZ27" s="15"/>
      <c r="BA27" s="15"/>
      <c r="BB27" s="15"/>
      <c r="BC27" s="15"/>
      <c r="BD27" s="15"/>
      <c r="BE27" s="15"/>
      <c r="BF27" s="15"/>
      <c r="BG27" s="15"/>
      <c r="BH27" s="15"/>
      <c r="BI27" s="234"/>
      <c r="BJ27" s="235"/>
      <c r="BK27" s="235"/>
      <c r="BL27" s="15"/>
      <c r="BM27" s="15"/>
      <c r="BN27" s="15"/>
      <c r="BO27" s="15"/>
      <c r="BP27" s="15"/>
      <c r="BQ27" s="15"/>
      <c r="BR27" s="15"/>
      <c r="BS27" s="15"/>
      <c r="BT27" s="15"/>
      <c r="BU27" s="169"/>
      <c r="BV27" s="261" t="s">
        <v>138</v>
      </c>
      <c r="BW27" s="77"/>
      <c r="BX27" s="77"/>
      <c r="BY27" s="237"/>
      <c r="BZ27" s="15"/>
      <c r="CA27" s="15"/>
      <c r="CB27" s="169"/>
      <c r="CC27" s="15"/>
      <c r="CD27" s="15"/>
      <c r="CE27" s="15"/>
      <c r="CF27" s="15"/>
    </row>
    <row r="28" ht="14.2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262" t="s">
        <v>66</v>
      </c>
      <c r="AD28" s="244">
        <v>1.0</v>
      </c>
      <c r="AE28" s="244">
        <v>1.0</v>
      </c>
      <c r="AF28" s="244">
        <v>0.0</v>
      </c>
      <c r="AG28" s="244">
        <v>1.0</v>
      </c>
      <c r="AH28" s="244">
        <f t="shared" si="4"/>
        <v>3</v>
      </c>
      <c r="AI28" s="15"/>
      <c r="AJ28" s="15"/>
      <c r="AK28" s="262" t="s">
        <v>66</v>
      </c>
      <c r="AL28" s="244">
        <f>IFERROR(VLOOKUP('1.Informe&amp;Reporte_Actividades'!F29,Configuraciones!$BO$8:$BP$13,2,FALSE),0)</f>
        <v>1</v>
      </c>
      <c r="AM28" s="244">
        <f>IFERROR(VLOOKUP('1.Informe&amp;Reporte_Actividades'!J29,Configuraciones!$BO$8:$BP$13,2,FALSE),0)</f>
        <v>0</v>
      </c>
      <c r="AN28" s="244">
        <f>IFERROR(VLOOKUP('1.Informe&amp;Reporte_Actividades'!N29,Configuraciones!$BO$8:$BP$13,2,FALSE),0)</f>
        <v>0</v>
      </c>
      <c r="AO28" s="244">
        <f>IFERROR(VLOOKUP('1.Informe&amp;Reporte_Actividades'!R29,Configuraciones!$BO$8:$BP$13,2,FALSE),0)</f>
        <v>0</v>
      </c>
      <c r="AP28" s="244">
        <f t="shared" si="5"/>
        <v>1</v>
      </c>
      <c r="AQ28" s="15"/>
      <c r="AR28" s="15"/>
      <c r="AS28" s="15"/>
      <c r="AT28" s="15"/>
      <c r="AU28" s="15"/>
      <c r="AV28" s="15"/>
      <c r="AW28" s="15"/>
      <c r="AX28" s="15"/>
      <c r="AY28" s="15"/>
      <c r="AZ28" s="15"/>
      <c r="BA28" s="15"/>
      <c r="BB28" s="15"/>
      <c r="BC28" s="15"/>
      <c r="BD28" s="15"/>
      <c r="BE28" s="15"/>
      <c r="BF28" s="15"/>
      <c r="BG28" s="15"/>
      <c r="BH28" s="15"/>
      <c r="BI28" s="234"/>
      <c r="BJ28" s="235"/>
      <c r="BK28" s="235"/>
      <c r="BL28" s="15"/>
      <c r="BM28" s="15"/>
      <c r="BN28" s="15"/>
      <c r="BO28" s="274" t="s">
        <v>284</v>
      </c>
      <c r="BP28" s="275"/>
      <c r="BQ28" s="275"/>
      <c r="BR28" s="276"/>
      <c r="BS28" s="15"/>
      <c r="BT28" s="15"/>
      <c r="BU28" s="169"/>
      <c r="BV28" s="263" t="s">
        <v>252</v>
      </c>
      <c r="BW28" s="263" t="s">
        <v>253</v>
      </c>
      <c r="BX28" s="263" t="s">
        <v>254</v>
      </c>
      <c r="BY28" s="263" t="s">
        <v>255</v>
      </c>
      <c r="BZ28" s="15"/>
      <c r="CA28" s="15"/>
      <c r="CB28" s="169"/>
      <c r="CC28" s="15"/>
      <c r="CD28" s="15"/>
      <c r="CE28" s="15"/>
      <c r="CF28" s="15"/>
    </row>
    <row r="29" ht="14.2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262" t="s">
        <v>70</v>
      </c>
      <c r="AD29" s="244">
        <v>1.0</v>
      </c>
      <c r="AE29" s="244">
        <v>1.0</v>
      </c>
      <c r="AF29" s="244">
        <v>0.0</v>
      </c>
      <c r="AG29" s="244">
        <v>1.0</v>
      </c>
      <c r="AH29" s="244">
        <f t="shared" si="4"/>
        <v>3</v>
      </c>
      <c r="AI29" s="15"/>
      <c r="AJ29" s="15"/>
      <c r="AK29" s="262" t="s">
        <v>70</v>
      </c>
      <c r="AL29" s="244">
        <f>IFERROR(VLOOKUP('1.Informe&amp;Reporte_Actividades'!F30,Configuraciones!$BO$8:$BP$13,2,FALSE),0)</f>
        <v>1</v>
      </c>
      <c r="AM29" s="244">
        <f>IFERROR(VLOOKUP('1.Informe&amp;Reporte_Actividades'!J30,Configuraciones!$BO$8:$BP$13,2,FALSE),0)</f>
        <v>0</v>
      </c>
      <c r="AN29" s="244">
        <f>IFERROR(VLOOKUP('1.Informe&amp;Reporte_Actividades'!N30,Configuraciones!$BO$8:$BP$13,2,FALSE),0)</f>
        <v>0</v>
      </c>
      <c r="AO29" s="244">
        <f>IFERROR(VLOOKUP('1.Informe&amp;Reporte_Actividades'!R30,Configuraciones!$BO$8:$BP$13,2,FALSE),0)</f>
        <v>0</v>
      </c>
      <c r="AP29" s="244">
        <f t="shared" si="5"/>
        <v>1</v>
      </c>
      <c r="AQ29" s="15"/>
      <c r="AR29" s="15"/>
      <c r="AS29" s="15"/>
      <c r="AT29" s="15"/>
      <c r="AU29" s="15"/>
      <c r="AV29" s="15"/>
      <c r="AW29" s="15"/>
      <c r="AX29" s="15"/>
      <c r="AY29" s="15"/>
      <c r="AZ29" s="15"/>
      <c r="BA29" s="15"/>
      <c r="BB29" s="15"/>
      <c r="BC29" s="15"/>
      <c r="BD29" s="15"/>
      <c r="BE29" s="15"/>
      <c r="BF29" s="15"/>
      <c r="BG29" s="15"/>
      <c r="BH29" s="15"/>
      <c r="BI29" s="234"/>
      <c r="BJ29" s="235"/>
      <c r="BK29" s="235"/>
      <c r="BL29" s="15"/>
      <c r="BM29" s="15"/>
      <c r="BN29" s="15"/>
      <c r="BO29" s="277" t="s">
        <v>285</v>
      </c>
      <c r="BP29" s="278" t="s">
        <v>286</v>
      </c>
      <c r="BQ29" s="279" t="s">
        <v>5</v>
      </c>
      <c r="BR29" s="280"/>
      <c r="BS29" s="15"/>
      <c r="BT29" s="15"/>
      <c r="BU29" s="15" t="s">
        <v>222</v>
      </c>
      <c r="BV29" s="15">
        <f>IFERROR(VLOOKUP('REPORTE S1_A1'!I31,Configuraciones!$BO$29:$BP$34,2,FALSE),0)</f>
        <v>2</v>
      </c>
      <c r="BW29" s="15">
        <f>IFERROR(VLOOKUP('REPORTE S2_A1'!I31,Configuraciones!$BO$29:$BP$34,2,FALSE),0)</f>
        <v>0</v>
      </c>
      <c r="BX29" s="15">
        <f>IFERROR(VLOOKUP('REPORTE S1_A2'!I31,Configuraciones!$BO$29:$BP$34,2,FALSE),0)</f>
        <v>0</v>
      </c>
      <c r="BY29" s="15">
        <f>IFERROR(VLOOKUP('REPORTE S2_A2'!I31,Configuraciones!$BO$29:$BP$34,2,FALSE),0)</f>
        <v>0</v>
      </c>
      <c r="BZ29" s="15"/>
      <c r="CA29" s="15"/>
      <c r="CB29" s="169"/>
      <c r="CC29" s="15"/>
      <c r="CD29" s="15"/>
      <c r="CE29" s="15"/>
      <c r="CF29" s="15"/>
    </row>
    <row r="30" ht="27.0"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281" t="s">
        <v>73</v>
      </c>
      <c r="AD30" s="258">
        <v>1.0</v>
      </c>
      <c r="AE30" s="258">
        <v>1.0</v>
      </c>
      <c r="AF30" s="258">
        <v>0.0</v>
      </c>
      <c r="AG30" s="258">
        <v>1.0</v>
      </c>
      <c r="AH30" s="258">
        <f t="shared" si="4"/>
        <v>3</v>
      </c>
      <c r="AI30" s="7"/>
      <c r="AJ30" s="7"/>
      <c r="AK30" s="281" t="s">
        <v>73</v>
      </c>
      <c r="AL30" s="258">
        <f>IFERROR(VLOOKUP('1.Informe&amp;Reporte_Actividades'!F31,Configuraciones!$BO$8:$BP$13,2,FALSE),0)</f>
        <v>1</v>
      </c>
      <c r="AM30" s="258">
        <f>IFERROR(VLOOKUP('1.Informe&amp;Reporte_Actividades'!J31,Configuraciones!$BO$8:$BP$13,2,FALSE),0)</f>
        <v>0</v>
      </c>
      <c r="AN30" s="258">
        <f>IFERROR(VLOOKUP('1.Informe&amp;Reporte_Actividades'!N31,Configuraciones!$BO$8:$BP$13,2,FALSE),0)</f>
        <v>0</v>
      </c>
      <c r="AO30" s="258">
        <f>IFERROR(VLOOKUP('1.Informe&amp;Reporte_Actividades'!R31,Configuraciones!$BO$8:$BP$13,2,FALSE),0)</f>
        <v>0</v>
      </c>
      <c r="AP30" s="258">
        <f t="shared" si="5"/>
        <v>1</v>
      </c>
      <c r="AQ30" s="7"/>
      <c r="AR30" s="7"/>
      <c r="AS30" s="7"/>
      <c r="AT30" s="7"/>
      <c r="AU30" s="7"/>
      <c r="AV30" s="7"/>
      <c r="AW30" s="7"/>
      <c r="AX30" s="7"/>
      <c r="AY30" s="7"/>
      <c r="AZ30" s="7"/>
      <c r="BA30" s="7"/>
      <c r="BB30" s="7"/>
      <c r="BC30" s="7"/>
      <c r="BD30" s="7"/>
      <c r="BE30" s="7"/>
      <c r="BF30" s="7"/>
      <c r="BG30" s="7"/>
      <c r="BH30" s="7"/>
      <c r="BI30" s="282"/>
      <c r="BJ30" s="283"/>
      <c r="BK30" s="283"/>
      <c r="BL30" s="7"/>
      <c r="BM30" s="7"/>
      <c r="BN30" s="7"/>
      <c r="BO30" s="284" t="s">
        <v>287</v>
      </c>
      <c r="BP30" s="285">
        <v>5.0</v>
      </c>
      <c r="BQ30" s="286" t="s">
        <v>288</v>
      </c>
      <c r="BR30" s="287"/>
      <c r="BS30" s="7"/>
      <c r="BT30" s="7"/>
      <c r="BU30" s="15" t="s">
        <v>225</v>
      </c>
      <c r="BV30" s="15">
        <f>IFERROR(VLOOKUP('REPORTE S1_A1'!I32,Configuraciones!$BO$29:$BP$34,2,FALSE),0)</f>
        <v>4</v>
      </c>
      <c r="BW30" s="15">
        <f>IFERROR(VLOOKUP('REPORTE S2_A1'!I32,Configuraciones!$BO$29:$BP$34,2,FALSE),0)</f>
        <v>0</v>
      </c>
      <c r="BX30" s="15">
        <f>IFERROR(VLOOKUP('REPORTE S1_A2'!I32,Configuraciones!$BO$29:$BP$34,2,FALSE),0)</f>
        <v>0</v>
      </c>
      <c r="BY30" s="15">
        <f>IFERROR(VLOOKUP('REPORTE S2_A2'!I32,Configuraciones!$BO$29:$BP$34,2,FALSE),0)</f>
        <v>0</v>
      </c>
      <c r="BZ30" s="7"/>
      <c r="CA30" s="7"/>
      <c r="CB30" s="288"/>
      <c r="CC30" s="7"/>
      <c r="CD30" s="7"/>
      <c r="CE30" s="7"/>
      <c r="CF30" s="7"/>
    </row>
    <row r="31" ht="27.0"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281" t="s">
        <v>76</v>
      </c>
      <c r="AD31" s="258">
        <v>1.0</v>
      </c>
      <c r="AE31" s="258">
        <v>0.0</v>
      </c>
      <c r="AF31" s="258">
        <v>0.0</v>
      </c>
      <c r="AG31" s="258">
        <v>0.0</v>
      </c>
      <c r="AH31" s="258">
        <f t="shared" si="4"/>
        <v>1</v>
      </c>
      <c r="AI31" s="7"/>
      <c r="AJ31" s="7"/>
      <c r="AK31" s="281" t="s">
        <v>76</v>
      </c>
      <c r="AL31" s="258">
        <f>IFERROR(VLOOKUP('1.Informe&amp;Reporte_Actividades'!F32,Configuraciones!$BO$8:$BP$13,2,FALSE),0)</f>
        <v>0</v>
      </c>
      <c r="AM31" s="258">
        <f>IFERROR(VLOOKUP('1.Informe&amp;Reporte_Actividades'!J32,Configuraciones!$BO$8:$BP$13,2,FALSE),0)</f>
        <v>0</v>
      </c>
      <c r="AN31" s="258">
        <f>IFERROR(VLOOKUP('1.Informe&amp;Reporte_Actividades'!N32,Configuraciones!$BO$8:$BP$13,2,FALSE),0)</f>
        <v>0</v>
      </c>
      <c r="AO31" s="258">
        <f>IFERROR(VLOOKUP('1.Informe&amp;Reporte_Actividades'!R32,Configuraciones!$BO$8:$BP$13,2,FALSE),0)</f>
        <v>0</v>
      </c>
      <c r="AP31" s="258">
        <f t="shared" si="5"/>
        <v>0</v>
      </c>
      <c r="AQ31" s="7"/>
      <c r="AR31" s="7"/>
      <c r="AS31" s="7"/>
      <c r="AT31" s="7"/>
      <c r="AU31" s="7"/>
      <c r="AV31" s="7"/>
      <c r="AW31" s="7"/>
      <c r="AX31" s="7"/>
      <c r="AY31" s="7"/>
      <c r="AZ31" s="7"/>
      <c r="BA31" s="7"/>
      <c r="BB31" s="7"/>
      <c r="BC31" s="7"/>
      <c r="BD31" s="7"/>
      <c r="BE31" s="7"/>
      <c r="BF31" s="7"/>
      <c r="BG31" s="7"/>
      <c r="BH31" s="7"/>
      <c r="BI31" s="282"/>
      <c r="BJ31" s="283"/>
      <c r="BK31" s="283"/>
      <c r="BL31" s="7"/>
      <c r="BM31" s="7"/>
      <c r="BN31" s="7"/>
      <c r="BO31" s="284" t="s">
        <v>226</v>
      </c>
      <c r="BP31" s="285">
        <v>4.0</v>
      </c>
      <c r="BQ31" s="286" t="s">
        <v>289</v>
      </c>
      <c r="BR31" s="287"/>
      <c r="BS31" s="7"/>
      <c r="BT31" s="7"/>
      <c r="BU31" s="15" t="s">
        <v>228</v>
      </c>
      <c r="BV31" s="15">
        <f>IFERROR(VLOOKUP('REPORTE S1_A1'!I33,Configuraciones!$BO$29:$BP$34,2,FALSE),0)</f>
        <v>4</v>
      </c>
      <c r="BW31" s="15">
        <f>IFERROR(VLOOKUP('REPORTE S2_A1'!I33,Configuraciones!$BO$29:$BP$34,2,FALSE),0)</f>
        <v>0</v>
      </c>
      <c r="BX31" s="15">
        <f>IFERROR(VLOOKUP('REPORTE S1_A2'!I33,Configuraciones!$BO$29:$BP$34,2,FALSE),0)</f>
        <v>0</v>
      </c>
      <c r="BY31" s="15">
        <f>IFERROR(VLOOKUP('REPORTE S2_A2'!I33,Configuraciones!$BO$29:$BP$34,2,FALSE),0)</f>
        <v>0</v>
      </c>
      <c r="BZ31" s="7"/>
      <c r="CA31" s="7"/>
      <c r="CB31" s="288"/>
      <c r="CC31" s="7"/>
      <c r="CD31" s="7"/>
      <c r="CE31" s="7"/>
      <c r="CF31" s="7"/>
    </row>
    <row r="32" ht="35.2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258"/>
      <c r="AD32" s="258">
        <f t="shared" ref="AD32:AG32" si="30">AD9+AD19+AD26</f>
        <v>20</v>
      </c>
      <c r="AE32" s="258">
        <f t="shared" si="30"/>
        <v>16</v>
      </c>
      <c r="AF32" s="258">
        <f t="shared" si="30"/>
        <v>0</v>
      </c>
      <c r="AG32" s="258">
        <f t="shared" si="30"/>
        <v>12</v>
      </c>
      <c r="AH32" s="258">
        <f t="shared" si="4"/>
        <v>48</v>
      </c>
      <c r="AI32" s="7"/>
      <c r="AJ32" s="7"/>
      <c r="AK32" s="258"/>
      <c r="AL32" s="258">
        <f t="shared" ref="AL32:AO32" si="31">AL9+AL19+AL26</f>
        <v>17</v>
      </c>
      <c r="AM32" s="258">
        <f t="shared" si="31"/>
        <v>0</v>
      </c>
      <c r="AN32" s="258">
        <f t="shared" si="31"/>
        <v>0</v>
      </c>
      <c r="AO32" s="258">
        <f t="shared" si="31"/>
        <v>0</v>
      </c>
      <c r="AP32" s="258">
        <f t="shared" si="5"/>
        <v>17</v>
      </c>
      <c r="AQ32" s="7"/>
      <c r="AR32" s="7"/>
      <c r="AS32" s="7"/>
      <c r="AT32" s="7"/>
      <c r="AU32" s="7"/>
      <c r="AV32" s="7"/>
      <c r="AW32" s="7"/>
      <c r="AX32" s="7"/>
      <c r="AY32" s="7"/>
      <c r="AZ32" s="7"/>
      <c r="BA32" s="7"/>
      <c r="BB32" s="7"/>
      <c r="BC32" s="7"/>
      <c r="BD32" s="7"/>
      <c r="BE32" s="7"/>
      <c r="BF32" s="7"/>
      <c r="BG32" s="7"/>
      <c r="BH32" s="7"/>
      <c r="BI32" s="282"/>
      <c r="BJ32" s="283"/>
      <c r="BK32" s="283"/>
      <c r="BL32" s="7"/>
      <c r="BM32" s="7"/>
      <c r="BN32" s="7"/>
      <c r="BO32" s="284" t="s">
        <v>290</v>
      </c>
      <c r="BP32" s="285">
        <v>3.0</v>
      </c>
      <c r="BQ32" s="286" t="s">
        <v>291</v>
      </c>
      <c r="BR32" s="287"/>
      <c r="BS32" s="7"/>
      <c r="BT32" s="7"/>
      <c r="BU32" s="7" t="s">
        <v>256</v>
      </c>
      <c r="BV32" s="15">
        <f t="shared" ref="BV32:BY32" si="32">SUM(BV29:BV31)</f>
        <v>10</v>
      </c>
      <c r="BW32" s="15">
        <f t="shared" si="32"/>
        <v>0</v>
      </c>
      <c r="BX32" s="15">
        <f t="shared" si="32"/>
        <v>0</v>
      </c>
      <c r="BY32" s="15">
        <f t="shared" si="32"/>
        <v>0</v>
      </c>
      <c r="BZ32" s="7"/>
      <c r="CA32" s="7"/>
      <c r="CB32" s="288"/>
      <c r="CC32" s="7"/>
      <c r="CD32" s="7"/>
      <c r="CE32" s="7"/>
      <c r="CF32" s="7"/>
    </row>
    <row r="33" ht="27.0"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282"/>
      <c r="BJ33" s="283"/>
      <c r="BK33" s="283"/>
      <c r="BL33" s="7"/>
      <c r="BM33" s="7"/>
      <c r="BN33" s="7"/>
      <c r="BO33" s="284" t="s">
        <v>223</v>
      </c>
      <c r="BP33" s="285">
        <v>2.0</v>
      </c>
      <c r="BQ33" s="286" t="s">
        <v>292</v>
      </c>
      <c r="BR33" s="287"/>
      <c r="BS33" s="7"/>
      <c r="BT33" s="7"/>
      <c r="BU33" s="7"/>
      <c r="BV33" s="289">
        <f t="shared" ref="BV33:BY33" si="33">+IFERROR(BV32/15,0)</f>
        <v>0.6666666667</v>
      </c>
      <c r="BW33" s="289">
        <f t="shared" si="33"/>
        <v>0</v>
      </c>
      <c r="BX33" s="289">
        <f t="shared" si="33"/>
        <v>0</v>
      </c>
      <c r="BY33" s="289">
        <f t="shared" si="33"/>
        <v>0</v>
      </c>
      <c r="BZ33" s="7"/>
      <c r="CA33" s="7"/>
      <c r="CB33" s="288"/>
      <c r="CC33" s="7"/>
      <c r="CD33" s="7"/>
      <c r="CE33" s="7"/>
      <c r="CF33" s="7"/>
    </row>
    <row r="34" ht="27.0"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282"/>
      <c r="BJ34" s="283"/>
      <c r="BK34" s="283"/>
      <c r="BL34" s="7"/>
      <c r="BM34" s="7"/>
      <c r="BN34" s="7"/>
      <c r="BO34" s="290" t="s">
        <v>293</v>
      </c>
      <c r="BP34" s="291">
        <v>1.0</v>
      </c>
      <c r="BQ34" s="292" t="s">
        <v>294</v>
      </c>
      <c r="BR34" s="293"/>
      <c r="BS34" s="7"/>
      <c r="BT34" s="7"/>
      <c r="BU34" s="7"/>
      <c r="BV34" s="7"/>
      <c r="BW34" s="7"/>
      <c r="BX34" s="7"/>
      <c r="BY34" s="7"/>
      <c r="BZ34" s="7"/>
      <c r="CA34" s="7"/>
      <c r="CB34" s="288"/>
      <c r="CC34" s="7"/>
      <c r="CD34" s="7"/>
      <c r="CE34" s="7"/>
      <c r="CF34" s="7"/>
    </row>
    <row r="35" ht="14.2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234"/>
      <c r="BJ35" s="235"/>
      <c r="BK35" s="235"/>
      <c r="BL35" s="15"/>
      <c r="BM35" s="15"/>
      <c r="BN35" s="15"/>
      <c r="BO35" s="15"/>
      <c r="BP35" s="15"/>
      <c r="BQ35" s="15"/>
      <c r="BR35" s="15"/>
      <c r="BS35" s="15"/>
      <c r="BT35" s="15"/>
      <c r="BU35" s="15"/>
      <c r="BV35" s="15"/>
      <c r="BW35" s="15"/>
      <c r="BX35" s="15"/>
      <c r="BY35" s="15"/>
      <c r="BZ35" s="15"/>
      <c r="CA35" s="15"/>
      <c r="CB35" s="169"/>
      <c r="CC35" s="15"/>
      <c r="CD35" s="15"/>
      <c r="CE35" s="15"/>
      <c r="CF35" s="15"/>
    </row>
    <row r="36" ht="14.2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234"/>
      <c r="BJ36" s="235"/>
      <c r="BK36" s="235"/>
      <c r="BL36" s="15"/>
      <c r="BM36" s="15"/>
      <c r="BN36" s="15"/>
      <c r="BO36" s="294" t="s">
        <v>295</v>
      </c>
      <c r="BP36" s="77"/>
      <c r="BQ36" s="237"/>
      <c r="BR36" s="15"/>
      <c r="BS36" s="15"/>
      <c r="BT36" s="15"/>
      <c r="BU36" s="15"/>
      <c r="BV36" s="15"/>
      <c r="BW36" s="15"/>
      <c r="BX36" s="15"/>
      <c r="BY36" s="15"/>
      <c r="BZ36" s="15"/>
      <c r="CA36" s="15"/>
      <c r="CB36" s="169"/>
      <c r="CC36" s="15"/>
      <c r="CD36" s="15"/>
      <c r="CE36" s="15"/>
      <c r="CF36" s="15"/>
    </row>
    <row r="37" ht="14.2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234"/>
      <c r="BJ37" s="235"/>
      <c r="BK37" s="235"/>
      <c r="BL37" s="15"/>
      <c r="BM37" s="15"/>
      <c r="BN37" s="15"/>
      <c r="BO37" s="295" t="s">
        <v>296</v>
      </c>
      <c r="BP37" s="294" t="s">
        <v>297</v>
      </c>
      <c r="BQ37" s="237"/>
      <c r="BR37" s="15"/>
      <c r="BS37" s="15"/>
      <c r="BT37" s="15"/>
      <c r="BU37" s="15"/>
      <c r="BV37" s="15"/>
      <c r="BW37" s="15"/>
      <c r="BX37" s="15"/>
      <c r="BY37" s="15"/>
      <c r="BZ37" s="15"/>
      <c r="CA37" s="15"/>
      <c r="CB37" s="169"/>
      <c r="CC37" s="15"/>
      <c r="CD37" s="15"/>
      <c r="CE37" s="15"/>
      <c r="CF37" s="15"/>
    </row>
    <row r="38" ht="14.2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234"/>
      <c r="BJ38" s="235"/>
      <c r="BK38" s="235"/>
      <c r="BL38" s="15"/>
      <c r="BM38" s="15"/>
      <c r="BN38" s="15"/>
      <c r="BO38" s="284" t="s">
        <v>298</v>
      </c>
      <c r="BP38" s="236" t="s">
        <v>299</v>
      </c>
      <c r="BQ38" s="237"/>
      <c r="BR38" s="15"/>
      <c r="BS38" s="15"/>
      <c r="BT38" s="15"/>
      <c r="BU38" s="15"/>
      <c r="BV38" s="15"/>
      <c r="BW38" s="15"/>
      <c r="BX38" s="15"/>
      <c r="BY38" s="15"/>
      <c r="BZ38" s="15"/>
      <c r="CA38" s="15"/>
      <c r="CB38" s="169"/>
      <c r="CC38" s="15"/>
      <c r="CD38" s="15"/>
      <c r="CE38" s="15"/>
      <c r="CF38" s="15"/>
    </row>
    <row r="39" ht="14.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234"/>
      <c r="BJ39" s="235"/>
      <c r="BK39" s="235"/>
      <c r="BL39" s="15"/>
      <c r="BM39" s="15"/>
      <c r="BN39" s="15"/>
      <c r="BO39" s="284" t="s">
        <v>300</v>
      </c>
      <c r="BP39" s="236" t="s">
        <v>299</v>
      </c>
      <c r="BQ39" s="237"/>
      <c r="BR39" s="15"/>
      <c r="BS39" s="15"/>
      <c r="BT39" s="15"/>
      <c r="BU39" s="15"/>
      <c r="BV39" s="15"/>
      <c r="BW39" s="15"/>
      <c r="BX39" s="15"/>
      <c r="BY39" s="15"/>
      <c r="BZ39" s="15"/>
      <c r="CA39" s="15"/>
      <c r="CB39" s="169"/>
      <c r="CC39" s="15"/>
      <c r="CD39" s="15"/>
      <c r="CE39" s="15"/>
      <c r="CF39" s="15"/>
    </row>
    <row r="40" ht="45.0"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234"/>
      <c r="BJ40" s="235"/>
      <c r="BK40" s="235"/>
      <c r="BL40" s="15"/>
      <c r="BM40" s="15"/>
      <c r="BN40" s="15"/>
      <c r="BO40" s="284" t="s">
        <v>301</v>
      </c>
      <c r="BP40" s="296" t="s">
        <v>302</v>
      </c>
      <c r="BQ40" s="237"/>
      <c r="BR40" s="15"/>
      <c r="BS40" s="15"/>
      <c r="BT40" s="15"/>
      <c r="BU40" s="15"/>
      <c r="BV40" s="15"/>
      <c r="BW40" s="15"/>
      <c r="BX40" s="15"/>
      <c r="BY40" s="15"/>
      <c r="BZ40" s="15"/>
      <c r="CA40" s="15"/>
      <c r="CB40" s="169"/>
      <c r="CC40" s="15"/>
      <c r="CD40" s="15"/>
      <c r="CE40" s="15"/>
      <c r="CF40" s="15"/>
    </row>
    <row r="41" ht="33.0"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234"/>
      <c r="BJ41" s="235"/>
      <c r="BK41" s="235"/>
      <c r="BL41" s="15"/>
      <c r="BM41" s="15"/>
      <c r="BN41" s="15"/>
      <c r="BO41" s="284" t="s">
        <v>303</v>
      </c>
      <c r="BP41" s="296" t="s">
        <v>304</v>
      </c>
      <c r="BQ41" s="237"/>
      <c r="BR41" s="15"/>
      <c r="BS41" s="15"/>
      <c r="BT41" s="15"/>
      <c r="BU41" s="15"/>
      <c r="BV41" s="15"/>
      <c r="BW41" s="15"/>
      <c r="BX41" s="15"/>
      <c r="BY41" s="15"/>
      <c r="BZ41" s="15"/>
      <c r="CA41" s="15"/>
      <c r="CB41" s="169"/>
      <c r="CC41" s="15"/>
      <c r="CD41" s="15"/>
      <c r="CE41" s="15"/>
      <c r="CF41" s="15"/>
    </row>
    <row r="42" ht="14.2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234"/>
      <c r="BJ42" s="235"/>
      <c r="BK42" s="235"/>
      <c r="BL42" s="15"/>
      <c r="BM42" s="15"/>
      <c r="BN42" s="15"/>
      <c r="BO42" s="15"/>
      <c r="BP42" s="15"/>
      <c r="BQ42" s="15"/>
      <c r="BR42" s="15"/>
      <c r="BS42" s="15"/>
      <c r="BT42" s="15"/>
      <c r="BU42" s="15"/>
      <c r="BV42" s="15"/>
      <c r="BW42" s="15"/>
      <c r="BX42" s="15"/>
      <c r="BY42" s="15"/>
      <c r="BZ42" s="15"/>
      <c r="CA42" s="15"/>
      <c r="CB42" s="169"/>
      <c r="CC42" s="15"/>
      <c r="CD42" s="15"/>
      <c r="CE42" s="15"/>
      <c r="CF42" s="15"/>
    </row>
    <row r="43" ht="14.2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234"/>
      <c r="BJ43" s="235"/>
      <c r="BK43" s="235"/>
      <c r="BL43" s="15"/>
      <c r="BM43" s="15"/>
      <c r="BN43" s="15"/>
      <c r="BO43" s="15"/>
      <c r="BP43" s="15"/>
      <c r="BQ43" s="15"/>
      <c r="BR43" s="15"/>
      <c r="BS43" s="15"/>
      <c r="BT43" s="15"/>
      <c r="BU43" s="15"/>
      <c r="BV43" s="15"/>
      <c r="BW43" s="15"/>
      <c r="BX43" s="15"/>
      <c r="BY43" s="15"/>
      <c r="BZ43" s="15"/>
      <c r="CA43" s="15"/>
      <c r="CB43" s="169"/>
      <c r="CC43" s="15"/>
      <c r="CD43" s="15"/>
      <c r="CE43" s="15"/>
      <c r="CF43" s="15"/>
    </row>
    <row r="44" ht="14.2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234"/>
      <c r="BJ44" s="235"/>
      <c r="BK44" s="235"/>
      <c r="BL44" s="15"/>
      <c r="BM44" s="15"/>
      <c r="BN44" s="15"/>
      <c r="BO44" s="15"/>
      <c r="BP44" s="15"/>
      <c r="BQ44" s="15"/>
      <c r="BR44" s="15"/>
      <c r="BS44" s="15" t="s">
        <v>135</v>
      </c>
      <c r="BT44" s="15" t="s">
        <v>305</v>
      </c>
      <c r="BU44" s="15" t="s">
        <v>306</v>
      </c>
      <c r="BV44" s="15"/>
      <c r="BW44" s="15"/>
      <c r="BX44" s="15"/>
      <c r="BY44" s="15"/>
      <c r="BZ44" s="15"/>
      <c r="CA44" s="15"/>
      <c r="CB44" s="169"/>
      <c r="CC44" s="15"/>
      <c r="CD44" s="15"/>
      <c r="CE44" s="15"/>
      <c r="CF44" s="15"/>
    </row>
    <row r="45" ht="14.2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234"/>
      <c r="BJ45" s="235"/>
      <c r="BK45" s="235"/>
      <c r="BL45" s="15"/>
      <c r="BM45" s="15"/>
      <c r="BN45" s="15"/>
      <c r="BO45" s="15"/>
      <c r="BP45" s="15"/>
      <c r="BQ45" s="15"/>
      <c r="BR45" s="15"/>
      <c r="BS45" s="15">
        <v>1.0</v>
      </c>
      <c r="BT45" s="15" t="s">
        <v>307</v>
      </c>
      <c r="BU45" s="15" t="s">
        <v>308</v>
      </c>
      <c r="BV45" s="15"/>
      <c r="BW45" s="15"/>
      <c r="BX45" s="15"/>
      <c r="BY45" s="15"/>
      <c r="BZ45" s="15"/>
      <c r="CA45" s="15"/>
      <c r="CB45" s="169"/>
      <c r="CC45" s="15"/>
      <c r="CD45" s="15"/>
      <c r="CE45" s="15"/>
      <c r="CF45" s="15"/>
    </row>
    <row r="46" ht="14.2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234"/>
      <c r="BJ46" s="235"/>
      <c r="BK46" s="235"/>
      <c r="BL46" s="15"/>
      <c r="BM46" s="15"/>
      <c r="BN46" s="15"/>
      <c r="BO46" s="15"/>
      <c r="BP46" s="15"/>
      <c r="BQ46" s="15"/>
      <c r="BR46" s="15"/>
      <c r="BS46" s="15">
        <v>2.0</v>
      </c>
      <c r="BT46" s="15" t="s">
        <v>309</v>
      </c>
      <c r="BU46" s="15" t="s">
        <v>310</v>
      </c>
      <c r="BV46" s="15"/>
      <c r="BW46" s="15"/>
      <c r="BX46" s="15"/>
      <c r="BY46" s="15"/>
      <c r="BZ46" s="15"/>
      <c r="CA46" s="15"/>
      <c r="CB46" s="169"/>
      <c r="CC46" s="15"/>
      <c r="CD46" s="15"/>
      <c r="CE46" s="15"/>
      <c r="CF46" s="15"/>
    </row>
    <row r="47" ht="14.2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234"/>
      <c r="BJ47" s="235"/>
      <c r="BK47" s="235"/>
      <c r="BL47" s="15"/>
      <c r="BM47" s="15"/>
      <c r="BN47" s="15"/>
      <c r="BO47" s="15"/>
      <c r="BP47" s="15"/>
      <c r="BQ47" s="15"/>
      <c r="BR47" s="15"/>
      <c r="BS47" s="15">
        <v>3.0</v>
      </c>
      <c r="BT47" s="15" t="s">
        <v>311</v>
      </c>
      <c r="BU47" s="15" t="s">
        <v>312</v>
      </c>
      <c r="BV47" s="15"/>
      <c r="BW47" s="15"/>
      <c r="BX47" s="15"/>
      <c r="BY47" s="15"/>
      <c r="BZ47" s="15"/>
      <c r="CA47" s="15"/>
      <c r="CB47" s="169"/>
      <c r="CC47" s="15"/>
      <c r="CD47" s="15"/>
      <c r="CE47" s="15"/>
      <c r="CF47" s="15"/>
    </row>
    <row r="48" ht="14.2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234"/>
      <c r="BJ48" s="235"/>
      <c r="BK48" s="235"/>
      <c r="BL48" s="15"/>
      <c r="BM48" s="15"/>
      <c r="BN48" s="15"/>
      <c r="BO48" s="15"/>
      <c r="BP48" s="15"/>
      <c r="BQ48" s="15"/>
      <c r="BR48" s="15"/>
      <c r="BS48" s="15">
        <v>4.0</v>
      </c>
      <c r="BT48" s="15" t="s">
        <v>313</v>
      </c>
      <c r="BU48" s="15" t="s">
        <v>314</v>
      </c>
      <c r="BV48" s="15"/>
      <c r="BW48" s="15"/>
      <c r="BX48" s="15"/>
      <c r="BY48" s="15"/>
      <c r="BZ48" s="15"/>
      <c r="CA48" s="15"/>
      <c r="CB48" s="169"/>
      <c r="CC48" s="15"/>
      <c r="CD48" s="15"/>
      <c r="CE48" s="15"/>
      <c r="CF48" s="15"/>
    </row>
    <row r="49" ht="14.2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234"/>
      <c r="BJ49" s="235"/>
      <c r="BK49" s="235"/>
      <c r="BL49" s="15"/>
      <c r="BM49" s="15"/>
      <c r="BN49" s="15"/>
      <c r="BO49" s="15"/>
      <c r="BP49" s="15"/>
      <c r="BQ49" s="15"/>
      <c r="BR49" s="15"/>
      <c r="BS49" s="15">
        <v>5.0</v>
      </c>
      <c r="BT49" s="15" t="s">
        <v>315</v>
      </c>
      <c r="BU49" s="15" t="s">
        <v>316</v>
      </c>
      <c r="BV49" s="15"/>
      <c r="BW49" s="15"/>
      <c r="BX49" s="15"/>
      <c r="BY49" s="15"/>
      <c r="BZ49" s="15"/>
      <c r="CA49" s="15"/>
      <c r="CB49" s="169"/>
      <c r="CC49" s="15"/>
      <c r="CD49" s="15"/>
      <c r="CE49" s="15"/>
      <c r="CF49" s="15"/>
    </row>
    <row r="50" ht="14.2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234"/>
      <c r="BJ50" s="235"/>
      <c r="BK50" s="235"/>
      <c r="BL50" s="15"/>
      <c r="BM50" s="15"/>
      <c r="BN50" s="15"/>
      <c r="BO50" s="15"/>
      <c r="BP50" s="15"/>
      <c r="BQ50" s="15"/>
      <c r="BR50" s="15"/>
      <c r="BS50" s="15">
        <v>6.0</v>
      </c>
      <c r="BT50" s="15" t="s">
        <v>317</v>
      </c>
      <c r="BU50" s="15" t="s">
        <v>318</v>
      </c>
      <c r="BV50" s="15"/>
      <c r="BW50" s="15"/>
      <c r="BX50" s="15"/>
      <c r="BY50" s="15"/>
      <c r="BZ50" s="15"/>
      <c r="CA50" s="15"/>
      <c r="CB50" s="169"/>
      <c r="CC50" s="15"/>
      <c r="CD50" s="15"/>
      <c r="CE50" s="15"/>
      <c r="CF50" s="15"/>
    </row>
    <row r="51" ht="14.2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234"/>
      <c r="BJ51" s="235"/>
      <c r="BK51" s="235"/>
      <c r="BL51" s="15"/>
      <c r="BM51" s="15"/>
      <c r="BN51" s="15"/>
      <c r="BO51" s="15"/>
      <c r="BP51" s="15"/>
      <c r="BQ51" s="15"/>
      <c r="BR51" s="15"/>
      <c r="BS51" s="15">
        <v>7.0</v>
      </c>
      <c r="BT51" s="15" t="s">
        <v>319</v>
      </c>
      <c r="BU51" s="15" t="s">
        <v>320</v>
      </c>
      <c r="BV51" s="15"/>
      <c r="BW51" s="15"/>
      <c r="BX51" s="15"/>
      <c r="BY51" s="15"/>
      <c r="BZ51" s="15"/>
      <c r="CA51" s="15"/>
      <c r="CB51" s="169"/>
      <c r="CC51" s="15"/>
      <c r="CD51" s="15"/>
      <c r="CE51" s="15"/>
      <c r="CF51" s="15"/>
    </row>
    <row r="52" ht="14.2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234"/>
      <c r="BJ52" s="235"/>
      <c r="BK52" s="235"/>
      <c r="BL52" s="15"/>
      <c r="BM52" s="15"/>
      <c r="BN52" s="15"/>
      <c r="BO52" s="15"/>
      <c r="BP52" s="15"/>
      <c r="BQ52" s="15"/>
      <c r="BR52" s="15"/>
      <c r="BS52" s="15">
        <v>8.0</v>
      </c>
      <c r="BT52" s="15" t="s">
        <v>321</v>
      </c>
      <c r="BU52" s="15" t="s">
        <v>322</v>
      </c>
      <c r="BV52" s="15"/>
      <c r="BW52" s="15"/>
      <c r="BX52" s="15"/>
      <c r="BY52" s="15"/>
      <c r="BZ52" s="15"/>
      <c r="CA52" s="15"/>
      <c r="CB52" s="169"/>
      <c r="CC52" s="15"/>
      <c r="CD52" s="15"/>
      <c r="CE52" s="15"/>
      <c r="CF52" s="15"/>
    </row>
    <row r="53" ht="14.2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234"/>
      <c r="BJ53" s="235"/>
      <c r="BK53" s="235"/>
      <c r="BL53" s="15"/>
      <c r="BM53" s="15"/>
      <c r="BN53" s="15"/>
      <c r="BO53" s="15"/>
      <c r="BP53" s="15"/>
      <c r="BQ53" s="15"/>
      <c r="BR53" s="15"/>
      <c r="BS53" s="15">
        <v>9.0</v>
      </c>
      <c r="BT53" s="15" t="s">
        <v>323</v>
      </c>
      <c r="BU53" s="15" t="s">
        <v>324</v>
      </c>
      <c r="BV53" s="15"/>
      <c r="BW53" s="15"/>
      <c r="BX53" s="15"/>
      <c r="BY53" s="15"/>
      <c r="BZ53" s="15"/>
      <c r="CA53" s="15"/>
      <c r="CB53" s="169"/>
      <c r="CC53" s="15"/>
      <c r="CD53" s="15"/>
      <c r="CE53" s="15"/>
      <c r="CF53" s="15"/>
    </row>
    <row r="54" ht="14.2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234"/>
      <c r="BJ54" s="235"/>
      <c r="BK54" s="235"/>
      <c r="BL54" s="15"/>
      <c r="BM54" s="15"/>
      <c r="BN54" s="15"/>
      <c r="BO54" s="15"/>
      <c r="BP54" s="15"/>
      <c r="BQ54" s="15"/>
      <c r="BR54" s="15"/>
      <c r="BS54" s="15">
        <v>10.0</v>
      </c>
      <c r="BT54" s="15" t="s">
        <v>325</v>
      </c>
      <c r="BU54" s="15" t="s">
        <v>326</v>
      </c>
      <c r="BV54" s="15"/>
      <c r="BW54" s="15"/>
      <c r="BX54" s="15"/>
      <c r="BY54" s="15"/>
      <c r="BZ54" s="15"/>
      <c r="CA54" s="15"/>
      <c r="CB54" s="169"/>
      <c r="CC54" s="15"/>
      <c r="CD54" s="15"/>
      <c r="CE54" s="15"/>
      <c r="CF54" s="15"/>
    </row>
    <row r="55" ht="14.2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234"/>
      <c r="BJ55" s="235"/>
      <c r="BK55" s="235"/>
      <c r="BL55" s="15"/>
      <c r="BM55" s="15"/>
      <c r="BN55" s="15"/>
      <c r="BO55" s="15"/>
      <c r="BP55" s="15"/>
      <c r="BQ55" s="15"/>
      <c r="BR55" s="15"/>
      <c r="BS55" s="15">
        <v>11.0</v>
      </c>
      <c r="BT55" s="15" t="s">
        <v>327</v>
      </c>
      <c r="BU55" s="15" t="s">
        <v>328</v>
      </c>
      <c r="BV55" s="15"/>
      <c r="BW55" s="15"/>
      <c r="BX55" s="15"/>
      <c r="BY55" s="15"/>
      <c r="BZ55" s="15"/>
      <c r="CA55" s="15"/>
      <c r="CB55" s="169"/>
      <c r="CC55" s="15"/>
      <c r="CD55" s="15"/>
      <c r="CE55" s="15"/>
      <c r="CF55" s="15"/>
    </row>
    <row r="56" ht="14.2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234"/>
      <c r="BJ56" s="235"/>
      <c r="BK56" s="235"/>
      <c r="BL56" s="15"/>
      <c r="BM56" s="15"/>
      <c r="BN56" s="15"/>
      <c r="BO56" s="15"/>
      <c r="BP56" s="15"/>
      <c r="BQ56" s="15"/>
      <c r="BR56" s="15"/>
      <c r="BS56" s="15">
        <v>12.0</v>
      </c>
      <c r="BT56" s="15" t="s">
        <v>329</v>
      </c>
      <c r="BU56" s="15" t="s">
        <v>330</v>
      </c>
      <c r="BV56" s="15"/>
      <c r="BW56" s="15"/>
      <c r="BX56" s="15"/>
      <c r="BY56" s="15"/>
      <c r="BZ56" s="15"/>
      <c r="CA56" s="15"/>
      <c r="CB56" s="169"/>
      <c r="CC56" s="15"/>
      <c r="CD56" s="15"/>
      <c r="CE56" s="15"/>
      <c r="CF56" s="15"/>
    </row>
    <row r="57" ht="14.2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234"/>
      <c r="BJ57" s="235"/>
      <c r="BK57" s="235"/>
      <c r="BL57" s="15"/>
      <c r="BM57" s="15"/>
      <c r="BN57" s="15"/>
      <c r="BO57" s="15"/>
      <c r="BP57" s="15"/>
      <c r="BQ57" s="15"/>
      <c r="BR57" s="15"/>
      <c r="BS57" s="15">
        <v>13.0</v>
      </c>
      <c r="BT57" s="15" t="s">
        <v>331</v>
      </c>
      <c r="BU57" s="15" t="s">
        <v>332</v>
      </c>
      <c r="BV57" s="15"/>
      <c r="BW57" s="15"/>
      <c r="BX57" s="15"/>
      <c r="BY57" s="15"/>
      <c r="BZ57" s="15"/>
      <c r="CA57" s="15"/>
      <c r="CB57" s="169"/>
      <c r="CC57" s="15"/>
      <c r="CD57" s="15"/>
      <c r="CE57" s="15"/>
      <c r="CF57" s="15"/>
    </row>
    <row r="58"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234"/>
      <c r="BJ58" s="235"/>
      <c r="BK58" s="235"/>
      <c r="BL58" s="15"/>
      <c r="BM58" s="15"/>
      <c r="BN58" s="15"/>
      <c r="BO58" s="15"/>
      <c r="BP58" s="15"/>
      <c r="BQ58" s="15"/>
      <c r="BR58" s="15"/>
      <c r="BS58" s="15">
        <v>14.0</v>
      </c>
      <c r="BT58" s="15" t="s">
        <v>333</v>
      </c>
      <c r="BU58" s="15" t="s">
        <v>334</v>
      </c>
      <c r="BV58" s="15"/>
      <c r="BW58" s="15"/>
      <c r="BX58" s="15"/>
      <c r="BY58" s="15"/>
      <c r="BZ58" s="15"/>
      <c r="CA58" s="15"/>
      <c r="CB58" s="169"/>
      <c r="CC58" s="15"/>
      <c r="CD58" s="15"/>
      <c r="CE58" s="15"/>
      <c r="CF58" s="15"/>
    </row>
    <row r="59" ht="14.2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234"/>
      <c r="BJ59" s="235"/>
      <c r="BK59" s="235"/>
      <c r="BL59" s="15"/>
      <c r="BM59" s="15"/>
      <c r="BN59" s="15"/>
      <c r="BO59" s="15"/>
      <c r="BP59" s="15"/>
      <c r="BQ59" s="15"/>
      <c r="BR59" s="15"/>
      <c r="BS59" s="15">
        <v>15.0</v>
      </c>
      <c r="BT59" s="15" t="s">
        <v>335</v>
      </c>
      <c r="BU59" s="15" t="s">
        <v>336</v>
      </c>
      <c r="BV59" s="15"/>
      <c r="BW59" s="15"/>
      <c r="BX59" s="15"/>
      <c r="BY59" s="15"/>
      <c r="BZ59" s="15"/>
      <c r="CA59" s="15"/>
      <c r="CB59" s="169"/>
      <c r="CC59" s="15"/>
      <c r="CD59" s="15"/>
      <c r="CE59" s="15"/>
      <c r="CF59" s="15"/>
    </row>
    <row r="60"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234"/>
      <c r="BJ60" s="235"/>
      <c r="BK60" s="235"/>
      <c r="BL60" s="15"/>
      <c r="BM60" s="15"/>
      <c r="BN60" s="15"/>
      <c r="BO60" s="15"/>
      <c r="BP60" s="15"/>
      <c r="BQ60" s="15"/>
      <c r="BR60" s="15"/>
      <c r="BS60" s="15">
        <v>16.0</v>
      </c>
      <c r="BT60" s="15" t="s">
        <v>337</v>
      </c>
      <c r="BU60" s="15" t="s">
        <v>338</v>
      </c>
      <c r="BV60" s="15"/>
      <c r="BW60" s="15"/>
      <c r="BX60" s="15"/>
      <c r="BY60" s="15"/>
      <c r="BZ60" s="15"/>
      <c r="CA60" s="15"/>
      <c r="CB60" s="169"/>
      <c r="CC60" s="15"/>
      <c r="CD60" s="15"/>
      <c r="CE60" s="15"/>
      <c r="CF60" s="15"/>
    </row>
    <row r="61" ht="14.2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234"/>
      <c r="BJ61" s="235"/>
      <c r="BK61" s="235"/>
      <c r="BL61" s="15"/>
      <c r="BM61" s="15"/>
      <c r="BN61" s="15"/>
      <c r="BO61" s="15"/>
      <c r="BP61" s="15"/>
      <c r="BQ61" s="15"/>
      <c r="BR61" s="15"/>
      <c r="BS61" s="15">
        <v>17.0</v>
      </c>
      <c r="BT61" s="15" t="s">
        <v>339</v>
      </c>
      <c r="BU61" s="15" t="s">
        <v>340</v>
      </c>
      <c r="BV61" s="15"/>
      <c r="BW61" s="15"/>
      <c r="BX61" s="15"/>
      <c r="BY61" s="15"/>
      <c r="BZ61" s="15"/>
      <c r="CA61" s="15"/>
      <c r="CB61" s="169"/>
      <c r="CC61" s="15"/>
      <c r="CD61" s="15"/>
      <c r="CE61" s="15"/>
      <c r="CF61" s="15"/>
    </row>
    <row r="62"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234"/>
      <c r="BJ62" s="235"/>
      <c r="BK62" s="235"/>
      <c r="BL62" s="15"/>
      <c r="BM62" s="15"/>
      <c r="BN62" s="15"/>
      <c r="BO62" s="15"/>
      <c r="BP62" s="15"/>
      <c r="BQ62" s="15"/>
      <c r="BR62" s="15"/>
      <c r="BS62" s="15">
        <v>18.0</v>
      </c>
      <c r="BT62" s="15" t="s">
        <v>341</v>
      </c>
      <c r="BU62" s="15" t="s">
        <v>342</v>
      </c>
      <c r="BV62" s="15"/>
      <c r="BW62" s="15"/>
      <c r="BX62" s="15"/>
      <c r="BY62" s="15"/>
      <c r="BZ62" s="15"/>
      <c r="CA62" s="15"/>
      <c r="CB62" s="169"/>
      <c r="CC62" s="15"/>
      <c r="CD62" s="15"/>
      <c r="CE62" s="15"/>
      <c r="CF62" s="15"/>
    </row>
    <row r="63"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234"/>
      <c r="BJ63" s="235"/>
      <c r="BK63" s="235"/>
      <c r="BL63" s="15"/>
      <c r="BM63" s="15"/>
      <c r="BN63" s="15"/>
      <c r="BO63" s="15"/>
      <c r="BP63" s="15"/>
      <c r="BQ63" s="15"/>
      <c r="BR63" s="15"/>
      <c r="BS63" s="15">
        <v>19.0</v>
      </c>
      <c r="BT63" s="15" t="s">
        <v>343</v>
      </c>
      <c r="BU63" s="15" t="s">
        <v>344</v>
      </c>
      <c r="BV63" s="15"/>
      <c r="BW63" s="15"/>
      <c r="BX63" s="15"/>
      <c r="BY63" s="15"/>
      <c r="BZ63" s="15"/>
      <c r="CA63" s="15"/>
      <c r="CB63" s="169"/>
      <c r="CC63" s="15"/>
      <c r="CD63" s="15"/>
      <c r="CE63" s="15"/>
      <c r="CF63" s="15"/>
    </row>
    <row r="64"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234"/>
      <c r="BJ64" s="235"/>
      <c r="BK64" s="235"/>
      <c r="BL64" s="15"/>
      <c r="BM64" s="15"/>
      <c r="BN64" s="15"/>
      <c r="BO64" s="15"/>
      <c r="BP64" s="15"/>
      <c r="BQ64" s="15"/>
      <c r="BR64" s="15"/>
      <c r="BS64" s="15">
        <v>20.0</v>
      </c>
      <c r="BT64" s="15" t="s">
        <v>345</v>
      </c>
      <c r="BU64" s="15" t="s">
        <v>346</v>
      </c>
      <c r="BV64" s="15"/>
      <c r="BW64" s="15"/>
      <c r="BX64" s="15"/>
      <c r="BY64" s="15"/>
      <c r="BZ64" s="15"/>
      <c r="CA64" s="15"/>
      <c r="CB64" s="169"/>
      <c r="CC64" s="15"/>
      <c r="CD64" s="15"/>
      <c r="CE64" s="15"/>
      <c r="CF64" s="15"/>
    </row>
    <row r="65"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234"/>
      <c r="BJ65" s="235"/>
      <c r="BK65" s="235"/>
      <c r="BL65" s="15"/>
      <c r="BM65" s="15"/>
      <c r="BN65" s="15"/>
      <c r="BO65" s="15"/>
      <c r="BP65" s="15"/>
      <c r="BQ65" s="15"/>
      <c r="BR65" s="15"/>
      <c r="BS65" s="15">
        <v>21.0</v>
      </c>
      <c r="BT65" s="15" t="s">
        <v>347</v>
      </c>
      <c r="BU65" s="15" t="s">
        <v>348</v>
      </c>
      <c r="BV65" s="15"/>
      <c r="BW65" s="15"/>
      <c r="BX65" s="15"/>
      <c r="BY65" s="15"/>
      <c r="BZ65" s="15"/>
      <c r="CA65" s="15"/>
      <c r="CB65" s="169"/>
      <c r="CC65" s="15"/>
      <c r="CD65" s="15"/>
      <c r="CE65" s="15"/>
      <c r="CF65" s="15"/>
    </row>
    <row r="66"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234"/>
      <c r="BJ66" s="235"/>
      <c r="BK66" s="235"/>
      <c r="BL66" s="15"/>
      <c r="BM66" s="15"/>
      <c r="BN66" s="15"/>
      <c r="BO66" s="15"/>
      <c r="BP66" s="15"/>
      <c r="BQ66" s="15"/>
      <c r="BR66" s="15"/>
      <c r="BS66" s="15">
        <v>22.0</v>
      </c>
      <c r="BT66" s="15" t="s">
        <v>43</v>
      </c>
      <c r="BU66" s="15" t="s">
        <v>349</v>
      </c>
      <c r="BV66" s="15"/>
      <c r="BW66" s="15"/>
      <c r="BX66" s="15"/>
      <c r="BY66" s="15"/>
      <c r="BZ66" s="15"/>
      <c r="CA66" s="15"/>
      <c r="CB66" s="169"/>
      <c r="CC66" s="15"/>
      <c r="CD66" s="15"/>
      <c r="CE66" s="15"/>
      <c r="CF66" s="15"/>
    </row>
    <row r="67"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234"/>
      <c r="BJ67" s="235"/>
      <c r="BK67" s="235"/>
      <c r="BL67" s="15"/>
      <c r="BM67" s="15"/>
      <c r="BN67" s="15"/>
      <c r="BO67" s="15"/>
      <c r="BP67" s="15"/>
      <c r="BQ67" s="15"/>
      <c r="BR67" s="15"/>
      <c r="BS67" s="15">
        <v>23.0</v>
      </c>
      <c r="BT67" s="15" t="s">
        <v>350</v>
      </c>
      <c r="BU67" s="15" t="s">
        <v>351</v>
      </c>
      <c r="BV67" s="15"/>
      <c r="BW67" s="15"/>
      <c r="BX67" s="15"/>
      <c r="BY67" s="15"/>
      <c r="BZ67" s="15"/>
      <c r="CA67" s="15"/>
      <c r="CB67" s="169"/>
      <c r="CC67" s="15"/>
      <c r="CD67" s="15"/>
      <c r="CE67" s="15"/>
      <c r="CF67" s="15"/>
    </row>
    <row r="68"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234"/>
      <c r="BJ68" s="235"/>
      <c r="BK68" s="235"/>
      <c r="BL68" s="15"/>
      <c r="BM68" s="15"/>
      <c r="BN68" s="15"/>
      <c r="BO68" s="15"/>
      <c r="BP68" s="15"/>
      <c r="BQ68" s="15"/>
      <c r="BR68" s="15"/>
      <c r="BS68" s="15">
        <v>24.0</v>
      </c>
      <c r="BT68" s="15" t="s">
        <v>352</v>
      </c>
      <c r="BU68" s="15" t="s">
        <v>353</v>
      </c>
      <c r="BV68" s="15"/>
      <c r="BW68" s="15"/>
      <c r="BX68" s="15"/>
      <c r="BY68" s="15"/>
      <c r="BZ68" s="15"/>
      <c r="CA68" s="15"/>
      <c r="CB68" s="169"/>
      <c r="CC68" s="15"/>
      <c r="CD68" s="15"/>
      <c r="CE68" s="15"/>
      <c r="CF68" s="15"/>
    </row>
    <row r="69"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234"/>
      <c r="BJ69" s="235"/>
      <c r="BK69" s="235"/>
      <c r="BL69" s="15"/>
      <c r="BM69" s="15"/>
      <c r="BN69" s="15"/>
      <c r="BO69" s="15"/>
      <c r="BP69" s="15"/>
      <c r="BQ69" s="15"/>
      <c r="BR69" s="15"/>
      <c r="BS69" s="15">
        <v>25.0</v>
      </c>
      <c r="BT69" s="15" t="s">
        <v>354</v>
      </c>
      <c r="BU69" s="15" t="s">
        <v>355</v>
      </c>
      <c r="BV69" s="15"/>
      <c r="BW69" s="15"/>
      <c r="BX69" s="15"/>
      <c r="BY69" s="15"/>
      <c r="BZ69" s="15"/>
      <c r="CA69" s="15"/>
      <c r="CB69" s="169"/>
      <c r="CC69" s="15"/>
      <c r="CD69" s="15"/>
      <c r="CE69" s="15"/>
      <c r="CF69" s="15"/>
    </row>
    <row r="70"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234"/>
      <c r="BJ70" s="235"/>
      <c r="BK70" s="235"/>
      <c r="BL70" s="15"/>
      <c r="BM70" s="15"/>
      <c r="BN70" s="15"/>
      <c r="BO70" s="15"/>
      <c r="BP70" s="15"/>
      <c r="BQ70" s="15"/>
      <c r="BR70" s="15"/>
      <c r="BS70" s="15">
        <v>26.0</v>
      </c>
      <c r="BT70" s="15" t="s">
        <v>356</v>
      </c>
      <c r="BU70" s="15" t="s">
        <v>357</v>
      </c>
      <c r="BV70" s="15"/>
      <c r="BW70" s="15"/>
      <c r="BX70" s="15"/>
      <c r="BY70" s="15"/>
      <c r="BZ70" s="15"/>
      <c r="CA70" s="15"/>
      <c r="CB70" s="169"/>
      <c r="CC70" s="15"/>
      <c r="CD70" s="15"/>
      <c r="CE70" s="15"/>
      <c r="CF70" s="15"/>
    </row>
    <row r="71" ht="14.2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234"/>
      <c r="BJ71" s="235"/>
      <c r="BK71" s="235"/>
      <c r="BL71" s="15"/>
      <c r="BM71" s="15"/>
      <c r="BN71" s="15"/>
      <c r="BO71" s="15"/>
      <c r="BP71" s="15"/>
      <c r="BQ71" s="15"/>
      <c r="BR71" s="15"/>
      <c r="BS71" s="15">
        <v>27.0</v>
      </c>
      <c r="BT71" s="15" t="s">
        <v>358</v>
      </c>
      <c r="BU71" s="15" t="s">
        <v>359</v>
      </c>
      <c r="BV71" s="15"/>
      <c r="BW71" s="15"/>
      <c r="BX71" s="15"/>
      <c r="BY71" s="15"/>
      <c r="BZ71" s="15"/>
      <c r="CA71" s="15"/>
      <c r="CB71" s="169"/>
      <c r="CC71" s="15"/>
      <c r="CD71" s="15"/>
      <c r="CE71" s="15"/>
      <c r="CF71" s="15"/>
    </row>
    <row r="72" ht="14.2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234"/>
      <c r="BJ72" s="235"/>
      <c r="BK72" s="235"/>
      <c r="BL72" s="15"/>
      <c r="BM72" s="15"/>
      <c r="BN72" s="15"/>
      <c r="BO72" s="15"/>
      <c r="BP72" s="15"/>
      <c r="BQ72" s="15"/>
      <c r="BR72" s="15"/>
      <c r="BS72" s="15">
        <v>28.0</v>
      </c>
      <c r="BT72" s="15" t="s">
        <v>360</v>
      </c>
      <c r="BU72" s="15" t="s">
        <v>361</v>
      </c>
      <c r="BV72" s="15"/>
      <c r="BW72" s="15"/>
      <c r="BX72" s="15"/>
      <c r="BY72" s="15"/>
      <c r="BZ72" s="15"/>
      <c r="CA72" s="15"/>
      <c r="CB72" s="169"/>
      <c r="CC72" s="15"/>
      <c r="CD72" s="15"/>
      <c r="CE72" s="15"/>
      <c r="CF72" s="15"/>
    </row>
    <row r="73" ht="14.2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234"/>
      <c r="BJ73" s="235"/>
      <c r="BK73" s="235"/>
      <c r="BL73" s="15"/>
      <c r="BM73" s="15"/>
      <c r="BN73" s="15"/>
      <c r="BO73" s="15"/>
      <c r="BP73" s="15"/>
      <c r="BQ73" s="15"/>
      <c r="BR73" s="15"/>
      <c r="BS73" s="15">
        <v>29.0</v>
      </c>
      <c r="BT73" s="15" t="s">
        <v>362</v>
      </c>
      <c r="BU73" s="15" t="s">
        <v>363</v>
      </c>
      <c r="BV73" s="15"/>
      <c r="BW73" s="15"/>
      <c r="BX73" s="15"/>
      <c r="BY73" s="15"/>
      <c r="BZ73" s="15"/>
      <c r="CA73" s="15"/>
      <c r="CB73" s="169"/>
      <c r="CC73" s="15"/>
      <c r="CD73" s="15"/>
      <c r="CE73" s="15"/>
      <c r="CF73" s="15"/>
    </row>
    <row r="74" ht="14.2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234"/>
      <c r="BJ74" s="235"/>
      <c r="BK74" s="235"/>
      <c r="BL74" s="15"/>
      <c r="BM74" s="15"/>
      <c r="BN74" s="15"/>
      <c r="BO74" s="15"/>
      <c r="BP74" s="15"/>
      <c r="BQ74" s="15"/>
      <c r="BR74" s="15"/>
      <c r="BS74" s="15"/>
      <c r="BT74" s="15"/>
      <c r="BU74" s="15"/>
      <c r="BV74" s="15"/>
      <c r="BW74" s="15"/>
      <c r="BX74" s="15"/>
      <c r="BY74" s="15"/>
      <c r="BZ74" s="15"/>
      <c r="CA74" s="15"/>
      <c r="CB74" s="169"/>
      <c r="CC74" s="15"/>
      <c r="CD74" s="15"/>
      <c r="CE74" s="15"/>
      <c r="CF74" s="15"/>
    </row>
    <row r="75" ht="14.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234"/>
      <c r="BJ75" s="235"/>
      <c r="BK75" s="235"/>
      <c r="BL75" s="15"/>
      <c r="BM75" s="15"/>
      <c r="BN75" s="15"/>
      <c r="BO75" s="15"/>
      <c r="BP75" s="15"/>
      <c r="BQ75" s="15"/>
      <c r="BR75" s="15"/>
      <c r="BS75" s="15"/>
      <c r="BT75" s="15"/>
      <c r="BU75" s="15"/>
      <c r="BV75" s="15"/>
      <c r="BW75" s="15"/>
      <c r="BX75" s="15"/>
      <c r="BY75" s="15"/>
      <c r="BZ75" s="15"/>
      <c r="CA75" s="15"/>
      <c r="CB75" s="169"/>
      <c r="CC75" s="15"/>
      <c r="CD75" s="15"/>
      <c r="CE75" s="15"/>
      <c r="CF75" s="15"/>
    </row>
    <row r="76" ht="14.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234"/>
      <c r="BJ76" s="235"/>
      <c r="BK76" s="235"/>
      <c r="BL76" s="15"/>
      <c r="BM76" s="15"/>
      <c r="BN76" s="15"/>
      <c r="BO76" s="15"/>
      <c r="BP76" s="15"/>
      <c r="BQ76" s="15"/>
      <c r="BR76" s="15"/>
      <c r="BS76" s="15"/>
      <c r="BT76" s="15"/>
      <c r="BU76" s="15"/>
      <c r="BV76" s="15"/>
      <c r="BW76" s="15"/>
      <c r="BX76" s="15"/>
      <c r="BY76" s="15"/>
      <c r="BZ76" s="15"/>
      <c r="CA76" s="15"/>
      <c r="CB76" s="169"/>
      <c r="CC76" s="15"/>
      <c r="CD76" s="15"/>
      <c r="CE76" s="15"/>
      <c r="CF76" s="15"/>
    </row>
    <row r="77" ht="14.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234"/>
      <c r="BJ77" s="235"/>
      <c r="BK77" s="235"/>
      <c r="BL77" s="15"/>
      <c r="BM77" s="15"/>
      <c r="BN77" s="15"/>
      <c r="BO77" s="15"/>
      <c r="BP77" s="15"/>
      <c r="BQ77" s="15"/>
      <c r="BR77" s="15"/>
      <c r="BS77" s="15"/>
      <c r="BT77" s="15"/>
      <c r="BU77" s="15"/>
      <c r="BV77" s="15"/>
      <c r="BW77" s="15"/>
      <c r="BX77" s="15"/>
      <c r="BY77" s="15"/>
      <c r="BZ77" s="15"/>
      <c r="CA77" s="15"/>
      <c r="CB77" s="169"/>
      <c r="CC77" s="15"/>
      <c r="CD77" s="15"/>
      <c r="CE77" s="15"/>
      <c r="CF77" s="15"/>
    </row>
    <row r="78" ht="14.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234"/>
      <c r="BJ78" s="235"/>
      <c r="BK78" s="235"/>
      <c r="BL78" s="15"/>
      <c r="BM78" s="15"/>
      <c r="BN78" s="15"/>
      <c r="BO78" s="15"/>
      <c r="BP78" s="15"/>
      <c r="BQ78" s="15"/>
      <c r="BR78" s="15"/>
      <c r="BS78" s="15"/>
      <c r="BT78" s="15"/>
      <c r="BU78" s="15"/>
      <c r="BV78" s="15"/>
      <c r="BW78" s="15"/>
      <c r="BX78" s="15"/>
      <c r="BY78" s="15"/>
      <c r="BZ78" s="15"/>
      <c r="CA78" s="15"/>
      <c r="CB78" s="169"/>
      <c r="CC78" s="15"/>
      <c r="CD78" s="15"/>
      <c r="CE78" s="15"/>
      <c r="CF78" s="15"/>
    </row>
    <row r="79" ht="14.2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234"/>
      <c r="BJ79" s="235"/>
      <c r="BK79" s="235"/>
      <c r="BL79" s="15"/>
      <c r="BM79" s="15"/>
      <c r="BN79" s="15"/>
      <c r="BO79" s="15"/>
      <c r="BP79" s="15"/>
      <c r="BQ79" s="15"/>
      <c r="BR79" s="15"/>
      <c r="BS79" s="15"/>
      <c r="BT79" s="15"/>
      <c r="BU79" s="15"/>
      <c r="BV79" s="15"/>
      <c r="BW79" s="15"/>
      <c r="BX79" s="15"/>
      <c r="BY79" s="15"/>
      <c r="BZ79" s="15"/>
      <c r="CA79" s="15"/>
      <c r="CB79" s="169"/>
      <c r="CC79" s="15"/>
      <c r="CD79" s="15"/>
      <c r="CE79" s="15"/>
      <c r="CF79" s="15"/>
    </row>
    <row r="80" ht="14.2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234"/>
      <c r="BJ80" s="235"/>
      <c r="BK80" s="235"/>
      <c r="BL80" s="15"/>
      <c r="BM80" s="15"/>
      <c r="BN80" s="15"/>
      <c r="BO80" s="15"/>
      <c r="BP80" s="15"/>
      <c r="BQ80" s="15"/>
      <c r="BR80" s="15"/>
      <c r="BS80" s="15"/>
      <c r="BT80" s="15"/>
      <c r="BU80" s="15"/>
      <c r="BV80" s="15"/>
      <c r="BW80" s="15"/>
      <c r="BX80" s="15"/>
      <c r="BY80" s="15"/>
      <c r="BZ80" s="15"/>
      <c r="CA80" s="15"/>
      <c r="CB80" s="169"/>
      <c r="CC80" s="15"/>
      <c r="CD80" s="15"/>
      <c r="CE80" s="15"/>
      <c r="CF80" s="15"/>
    </row>
    <row r="81" ht="14.2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234"/>
      <c r="BJ81" s="235"/>
      <c r="BK81" s="235"/>
      <c r="BL81" s="15"/>
      <c r="BM81" s="15"/>
      <c r="BN81" s="15"/>
      <c r="BO81" s="15"/>
      <c r="BP81" s="15"/>
      <c r="BQ81" s="15"/>
      <c r="BR81" s="15"/>
      <c r="BS81" s="15"/>
      <c r="BT81" s="15"/>
      <c r="BU81" s="15"/>
      <c r="BV81" s="15"/>
      <c r="BW81" s="15"/>
      <c r="BX81" s="15"/>
      <c r="BY81" s="15"/>
      <c r="BZ81" s="15"/>
      <c r="CA81" s="15"/>
      <c r="CB81" s="169"/>
      <c r="CC81" s="15"/>
      <c r="CD81" s="15"/>
      <c r="CE81" s="15"/>
      <c r="CF81" s="15"/>
    </row>
    <row r="82" ht="14.2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234"/>
      <c r="BJ82" s="235"/>
      <c r="BK82" s="235"/>
      <c r="BL82" s="15"/>
      <c r="BM82" s="15"/>
      <c r="BN82" s="15"/>
      <c r="BO82" s="15"/>
      <c r="BP82" s="15"/>
      <c r="BQ82" s="15"/>
      <c r="BR82" s="15"/>
      <c r="BS82" s="15"/>
      <c r="BT82" s="15"/>
      <c r="BU82" s="15"/>
      <c r="BV82" s="15"/>
      <c r="BW82" s="15"/>
      <c r="BX82" s="15"/>
      <c r="BY82" s="15"/>
      <c r="BZ82" s="15"/>
      <c r="CA82" s="15"/>
      <c r="CB82" s="169"/>
      <c r="CC82" s="15"/>
      <c r="CD82" s="15"/>
      <c r="CE82" s="15"/>
      <c r="CF82" s="15"/>
    </row>
    <row r="83" ht="14.2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234"/>
      <c r="BJ83" s="235"/>
      <c r="BK83" s="235"/>
      <c r="BL83" s="15"/>
      <c r="BM83" s="15"/>
      <c r="BN83" s="15"/>
      <c r="BO83" s="15"/>
      <c r="BP83" s="15"/>
      <c r="BQ83" s="15"/>
      <c r="BR83" s="15"/>
      <c r="BS83" s="15"/>
      <c r="BT83" s="15"/>
      <c r="BU83" s="15"/>
      <c r="BV83" s="15"/>
      <c r="BW83" s="15"/>
      <c r="BX83" s="15"/>
      <c r="BY83" s="15"/>
      <c r="BZ83" s="15"/>
      <c r="CA83" s="15"/>
      <c r="CB83" s="169"/>
      <c r="CC83" s="15"/>
      <c r="CD83" s="15"/>
      <c r="CE83" s="15"/>
      <c r="CF83" s="15"/>
    </row>
    <row r="84" ht="14.2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234"/>
      <c r="BJ84" s="235"/>
      <c r="BK84" s="235"/>
      <c r="BL84" s="15"/>
      <c r="BM84" s="15"/>
      <c r="BN84" s="15"/>
      <c r="BO84" s="15"/>
      <c r="BP84" s="15"/>
      <c r="BQ84" s="15"/>
      <c r="BR84" s="15"/>
      <c r="BS84" s="15"/>
      <c r="BT84" s="15"/>
      <c r="BU84" s="15"/>
      <c r="BV84" s="15"/>
      <c r="BW84" s="15"/>
      <c r="BX84" s="15"/>
      <c r="BY84" s="15"/>
      <c r="BZ84" s="15"/>
      <c r="CA84" s="15"/>
      <c r="CB84" s="169"/>
      <c r="CC84" s="15"/>
      <c r="CD84" s="15"/>
      <c r="CE84" s="15"/>
      <c r="CF84" s="15"/>
    </row>
    <row r="85" ht="14.2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234"/>
      <c r="BJ85" s="235"/>
      <c r="BK85" s="235"/>
      <c r="BL85" s="15"/>
      <c r="BM85" s="15"/>
      <c r="BN85" s="15"/>
      <c r="BO85" s="15"/>
      <c r="BP85" s="15"/>
      <c r="BQ85" s="15"/>
      <c r="BR85" s="15"/>
      <c r="BS85" s="15"/>
      <c r="BT85" s="15"/>
      <c r="BU85" s="15"/>
      <c r="BV85" s="15"/>
      <c r="BW85" s="15"/>
      <c r="BX85" s="15"/>
      <c r="BY85" s="15"/>
      <c r="BZ85" s="15"/>
      <c r="CA85" s="15"/>
      <c r="CB85" s="169"/>
      <c r="CC85" s="15"/>
      <c r="CD85" s="15"/>
      <c r="CE85" s="15"/>
      <c r="CF85" s="15"/>
    </row>
    <row r="86" ht="14.2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234"/>
      <c r="BJ86" s="235"/>
      <c r="BK86" s="235"/>
      <c r="BL86" s="15"/>
      <c r="BM86" s="15"/>
      <c r="BN86" s="15"/>
      <c r="BO86" s="15"/>
      <c r="BP86" s="15"/>
      <c r="BQ86" s="15"/>
      <c r="BR86" s="15"/>
      <c r="BS86" s="15"/>
      <c r="BT86" s="15"/>
      <c r="BU86" s="15"/>
      <c r="BV86" s="15"/>
      <c r="BW86" s="15"/>
      <c r="BX86" s="15"/>
      <c r="BY86" s="15"/>
      <c r="BZ86" s="15"/>
      <c r="CA86" s="15"/>
      <c r="CB86" s="169"/>
      <c r="CC86" s="15"/>
      <c r="CD86" s="15"/>
      <c r="CE86" s="15"/>
      <c r="CF86" s="15"/>
    </row>
    <row r="87" ht="14.2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234"/>
      <c r="BJ87" s="235"/>
      <c r="BK87" s="235"/>
      <c r="BL87" s="15"/>
      <c r="BM87" s="15"/>
      <c r="BN87" s="15"/>
      <c r="BO87" s="15"/>
      <c r="BP87" s="15"/>
      <c r="BQ87" s="15"/>
      <c r="BR87" s="15"/>
      <c r="BS87" s="15"/>
      <c r="BT87" s="15"/>
      <c r="BU87" s="15"/>
      <c r="BV87" s="15"/>
      <c r="BW87" s="15"/>
      <c r="BX87" s="15"/>
      <c r="BY87" s="15"/>
      <c r="BZ87" s="15"/>
      <c r="CA87" s="15"/>
      <c r="CB87" s="169"/>
      <c r="CC87" s="15"/>
      <c r="CD87" s="15"/>
      <c r="CE87" s="15"/>
      <c r="CF87" s="15"/>
    </row>
    <row r="88" ht="14.2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234"/>
      <c r="BJ88" s="235"/>
      <c r="BK88" s="235"/>
      <c r="BL88" s="15"/>
      <c r="BM88" s="15"/>
      <c r="BN88" s="15"/>
      <c r="BO88" s="15"/>
      <c r="BP88" s="15"/>
      <c r="BQ88" s="15"/>
      <c r="BR88" s="15"/>
      <c r="BS88" s="15"/>
      <c r="BT88" s="15"/>
      <c r="BU88" s="15"/>
      <c r="BV88" s="15"/>
      <c r="BW88" s="15"/>
      <c r="BX88" s="15"/>
      <c r="BY88" s="15"/>
      <c r="BZ88" s="15"/>
      <c r="CA88" s="15"/>
      <c r="CB88" s="169"/>
      <c r="CC88" s="15"/>
      <c r="CD88" s="15"/>
      <c r="CE88" s="15"/>
      <c r="CF88" s="15"/>
    </row>
    <row r="89" ht="14.2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234"/>
      <c r="BJ89" s="235"/>
      <c r="BK89" s="235"/>
      <c r="BL89" s="15"/>
      <c r="BM89" s="15"/>
      <c r="BN89" s="15"/>
      <c r="BO89" s="15"/>
      <c r="BP89" s="15"/>
      <c r="BQ89" s="15"/>
      <c r="BR89" s="15"/>
      <c r="BS89" s="15"/>
      <c r="BT89" s="15"/>
      <c r="BU89" s="15"/>
      <c r="BV89" s="15"/>
      <c r="BW89" s="15"/>
      <c r="BX89" s="15"/>
      <c r="BY89" s="15"/>
      <c r="BZ89" s="15"/>
      <c r="CA89" s="15"/>
      <c r="CB89" s="169"/>
      <c r="CC89" s="15"/>
      <c r="CD89" s="15"/>
      <c r="CE89" s="15"/>
      <c r="CF89" s="15"/>
    </row>
    <row r="90" ht="14.2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234"/>
      <c r="BJ90" s="235"/>
      <c r="BK90" s="235"/>
      <c r="BL90" s="15"/>
      <c r="BM90" s="15"/>
      <c r="BN90" s="15"/>
      <c r="BO90" s="15"/>
      <c r="BP90" s="15"/>
      <c r="BQ90" s="15"/>
      <c r="BR90" s="15"/>
      <c r="BS90" s="15"/>
      <c r="BT90" s="15"/>
      <c r="BU90" s="15"/>
      <c r="BV90" s="15"/>
      <c r="BW90" s="15"/>
      <c r="BX90" s="15"/>
      <c r="BY90" s="15"/>
      <c r="BZ90" s="15"/>
      <c r="CA90" s="15"/>
      <c r="CB90" s="169"/>
      <c r="CC90" s="15"/>
      <c r="CD90" s="15"/>
      <c r="CE90" s="15"/>
      <c r="CF90" s="15"/>
    </row>
    <row r="91" ht="14.2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234"/>
      <c r="BJ91" s="235"/>
      <c r="BK91" s="235"/>
      <c r="BL91" s="15"/>
      <c r="BM91" s="15"/>
      <c r="BN91" s="15"/>
      <c r="BO91" s="15"/>
      <c r="BP91" s="15"/>
      <c r="BQ91" s="15"/>
      <c r="BR91" s="15"/>
      <c r="BS91" s="15"/>
      <c r="BT91" s="15"/>
      <c r="BU91" s="15"/>
      <c r="BV91" s="15"/>
      <c r="BW91" s="15"/>
      <c r="BX91" s="15"/>
      <c r="BY91" s="15"/>
      <c r="BZ91" s="15"/>
      <c r="CA91" s="15"/>
      <c r="CB91" s="169"/>
      <c r="CC91" s="15"/>
      <c r="CD91" s="15"/>
      <c r="CE91" s="15"/>
      <c r="CF91" s="15"/>
    </row>
    <row r="92" ht="14.2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234"/>
      <c r="BJ92" s="235"/>
      <c r="BK92" s="235"/>
      <c r="BL92" s="15"/>
      <c r="BM92" s="15"/>
      <c r="BN92" s="15"/>
      <c r="BO92" s="15"/>
      <c r="BP92" s="15"/>
      <c r="BQ92" s="15"/>
      <c r="BR92" s="15"/>
      <c r="BS92" s="15"/>
      <c r="BT92" s="15"/>
      <c r="BU92" s="15"/>
      <c r="BV92" s="15"/>
      <c r="BW92" s="15"/>
      <c r="BX92" s="15"/>
      <c r="BY92" s="15"/>
      <c r="BZ92" s="15"/>
      <c r="CA92" s="15"/>
      <c r="CB92" s="169"/>
      <c r="CC92" s="15"/>
      <c r="CD92" s="15"/>
      <c r="CE92" s="15"/>
      <c r="CF92" s="15"/>
    </row>
    <row r="93" ht="14.2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234"/>
      <c r="BJ93" s="235"/>
      <c r="BK93" s="235"/>
      <c r="BL93" s="15"/>
      <c r="BM93" s="15"/>
      <c r="BN93" s="15"/>
      <c r="BO93" s="15"/>
      <c r="BP93" s="15"/>
      <c r="BQ93" s="15"/>
      <c r="BR93" s="15"/>
      <c r="BS93" s="15"/>
      <c r="BT93" s="15"/>
      <c r="BU93" s="15"/>
      <c r="BV93" s="15"/>
      <c r="BW93" s="15"/>
      <c r="BX93" s="15"/>
      <c r="BY93" s="15"/>
      <c r="BZ93" s="15"/>
      <c r="CA93" s="15"/>
      <c r="CB93" s="169"/>
      <c r="CC93" s="15"/>
      <c r="CD93" s="15"/>
      <c r="CE93" s="15"/>
      <c r="CF93" s="15"/>
    </row>
    <row r="94" ht="14.2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234"/>
      <c r="BJ94" s="235"/>
      <c r="BK94" s="235"/>
      <c r="BL94" s="15"/>
      <c r="BM94" s="15"/>
      <c r="BN94" s="15"/>
      <c r="BO94" s="15"/>
      <c r="BP94" s="15"/>
      <c r="BQ94" s="15"/>
      <c r="BR94" s="15"/>
      <c r="BS94" s="15"/>
      <c r="BT94" s="15"/>
      <c r="BU94" s="15"/>
      <c r="BV94" s="15"/>
      <c r="BW94" s="15"/>
      <c r="BX94" s="15"/>
      <c r="BY94" s="15"/>
      <c r="BZ94" s="15"/>
      <c r="CA94" s="15"/>
      <c r="CB94" s="169"/>
      <c r="CC94" s="15"/>
      <c r="CD94" s="15"/>
      <c r="CE94" s="15"/>
      <c r="CF94" s="15"/>
    </row>
    <row r="95" ht="14.2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234"/>
      <c r="BJ95" s="235"/>
      <c r="BK95" s="235"/>
      <c r="BL95" s="15"/>
      <c r="BM95" s="15"/>
      <c r="BN95" s="15"/>
      <c r="BO95" s="15"/>
      <c r="BP95" s="15"/>
      <c r="BQ95" s="15"/>
      <c r="BR95" s="15"/>
      <c r="BS95" s="15"/>
      <c r="BT95" s="15"/>
      <c r="BU95" s="15"/>
      <c r="BV95" s="15"/>
      <c r="BW95" s="15"/>
      <c r="BX95" s="15"/>
      <c r="BY95" s="15"/>
      <c r="BZ95" s="15"/>
      <c r="CA95" s="15"/>
      <c r="CB95" s="169"/>
      <c r="CC95" s="15"/>
      <c r="CD95" s="15"/>
      <c r="CE95" s="15"/>
      <c r="CF95" s="15"/>
    </row>
    <row r="96" ht="14.2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234"/>
      <c r="BJ96" s="235"/>
      <c r="BK96" s="235"/>
      <c r="BL96" s="15"/>
      <c r="BM96" s="15"/>
      <c r="BN96" s="15"/>
      <c r="BO96" s="15"/>
      <c r="BP96" s="15"/>
      <c r="BQ96" s="15"/>
      <c r="BR96" s="15"/>
      <c r="BS96" s="15"/>
      <c r="BT96" s="15"/>
      <c r="BU96" s="15"/>
      <c r="BV96" s="15"/>
      <c r="BW96" s="15"/>
      <c r="BX96" s="15"/>
      <c r="BY96" s="15"/>
      <c r="BZ96" s="15"/>
      <c r="CA96" s="15"/>
      <c r="CB96" s="169"/>
      <c r="CC96" s="15"/>
      <c r="CD96" s="15"/>
      <c r="CE96" s="15"/>
      <c r="CF96" s="15"/>
    </row>
    <row r="97" ht="14.2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234"/>
      <c r="BJ97" s="235"/>
      <c r="BK97" s="235"/>
      <c r="BL97" s="15"/>
      <c r="BM97" s="15"/>
      <c r="BN97" s="15"/>
      <c r="BO97" s="15"/>
      <c r="BP97" s="15"/>
      <c r="BQ97" s="15"/>
      <c r="BR97" s="15"/>
      <c r="BS97" s="15"/>
      <c r="BT97" s="15"/>
      <c r="BU97" s="15"/>
      <c r="BV97" s="15"/>
      <c r="BW97" s="15"/>
      <c r="BX97" s="15"/>
      <c r="BY97" s="15"/>
      <c r="BZ97" s="15"/>
      <c r="CA97" s="15"/>
      <c r="CB97" s="169"/>
      <c r="CC97" s="15"/>
      <c r="CD97" s="15"/>
      <c r="CE97" s="15"/>
      <c r="CF97" s="15"/>
    </row>
    <row r="98" ht="14.2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234"/>
      <c r="BJ98" s="235"/>
      <c r="BK98" s="235"/>
      <c r="BL98" s="15"/>
      <c r="BM98" s="15"/>
      <c r="BN98" s="15"/>
      <c r="BO98" s="15"/>
      <c r="BP98" s="15"/>
      <c r="BQ98" s="15"/>
      <c r="BR98" s="15"/>
      <c r="BS98" s="15"/>
      <c r="BT98" s="15"/>
      <c r="BU98" s="15"/>
      <c r="BV98" s="15"/>
      <c r="BW98" s="15"/>
      <c r="BX98" s="15"/>
      <c r="BY98" s="15"/>
      <c r="BZ98" s="15"/>
      <c r="CA98" s="15"/>
      <c r="CB98" s="169"/>
      <c r="CC98" s="15"/>
      <c r="CD98" s="15"/>
      <c r="CE98" s="15"/>
      <c r="CF98" s="15"/>
    </row>
    <row r="99" ht="14.2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234"/>
      <c r="BJ99" s="235"/>
      <c r="BK99" s="235"/>
      <c r="BL99" s="15"/>
      <c r="BM99" s="15"/>
      <c r="BN99" s="15"/>
      <c r="BO99" s="15"/>
      <c r="BP99" s="15"/>
      <c r="BQ99" s="15"/>
      <c r="BR99" s="15"/>
      <c r="BS99" s="15"/>
      <c r="BT99" s="15"/>
      <c r="BU99" s="15"/>
      <c r="BV99" s="15"/>
      <c r="BW99" s="15"/>
      <c r="BX99" s="15"/>
      <c r="BY99" s="15"/>
      <c r="BZ99" s="15"/>
      <c r="CA99" s="15"/>
      <c r="CB99" s="169"/>
      <c r="CC99" s="15"/>
      <c r="CD99" s="15"/>
      <c r="CE99" s="15"/>
      <c r="CF99" s="15"/>
    </row>
    <row r="100" ht="14.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234"/>
      <c r="BJ100" s="235"/>
      <c r="BK100" s="235"/>
      <c r="BL100" s="15"/>
      <c r="BM100" s="15"/>
      <c r="BN100" s="15"/>
      <c r="BO100" s="15"/>
      <c r="BP100" s="15"/>
      <c r="BQ100" s="15"/>
      <c r="BR100" s="15"/>
      <c r="BS100" s="15"/>
      <c r="BT100" s="15"/>
      <c r="BU100" s="15"/>
      <c r="BV100" s="15"/>
      <c r="BW100" s="15"/>
      <c r="BX100" s="15"/>
      <c r="BY100" s="15"/>
      <c r="BZ100" s="15"/>
      <c r="CA100" s="15"/>
      <c r="CB100" s="169"/>
      <c r="CC100" s="15"/>
      <c r="CD100" s="15"/>
      <c r="CE100" s="15"/>
      <c r="CF100" s="15"/>
    </row>
    <row r="101" ht="14.2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234"/>
      <c r="BJ101" s="235"/>
      <c r="BK101" s="235"/>
      <c r="BL101" s="15"/>
      <c r="BM101" s="15"/>
      <c r="BN101" s="15"/>
      <c r="BO101" s="15"/>
      <c r="BP101" s="15"/>
      <c r="BQ101" s="15"/>
      <c r="BR101" s="15"/>
      <c r="BS101" s="15"/>
      <c r="BT101" s="15"/>
      <c r="BU101" s="15"/>
      <c r="BV101" s="15"/>
      <c r="BW101" s="15"/>
      <c r="BX101" s="15"/>
      <c r="BY101" s="15"/>
      <c r="BZ101" s="15"/>
      <c r="CA101" s="15"/>
      <c r="CB101" s="169"/>
      <c r="CC101" s="15"/>
      <c r="CD101" s="15"/>
      <c r="CE101" s="15"/>
      <c r="CF101" s="15"/>
    </row>
    <row r="102" ht="14.2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234"/>
      <c r="BJ102" s="235"/>
      <c r="BK102" s="235"/>
      <c r="BL102" s="15"/>
      <c r="BM102" s="15"/>
      <c r="BN102" s="15"/>
      <c r="BO102" s="15"/>
      <c r="BP102" s="15"/>
      <c r="BQ102" s="15"/>
      <c r="BR102" s="15"/>
      <c r="BS102" s="15"/>
      <c r="BT102" s="15"/>
      <c r="BU102" s="15"/>
      <c r="BV102" s="15"/>
      <c r="BW102" s="15"/>
      <c r="BX102" s="15"/>
      <c r="BY102" s="15"/>
      <c r="BZ102" s="15"/>
      <c r="CA102" s="15"/>
      <c r="CB102" s="169"/>
      <c r="CC102" s="15"/>
      <c r="CD102" s="15"/>
      <c r="CE102" s="15"/>
      <c r="CF102" s="15"/>
    </row>
    <row r="103" ht="14.2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234"/>
      <c r="BJ103" s="235"/>
      <c r="BK103" s="235"/>
      <c r="BL103" s="15"/>
      <c r="BM103" s="15"/>
      <c r="BN103" s="15"/>
      <c r="BO103" s="15"/>
      <c r="BP103" s="15"/>
      <c r="BQ103" s="15"/>
      <c r="BR103" s="15"/>
      <c r="BS103" s="15"/>
      <c r="BT103" s="15"/>
      <c r="BU103" s="15"/>
      <c r="BV103" s="15"/>
      <c r="BW103" s="15"/>
      <c r="BX103" s="15"/>
      <c r="BY103" s="15"/>
      <c r="BZ103" s="15"/>
      <c r="CA103" s="15"/>
      <c r="CB103" s="169"/>
      <c r="CC103" s="15"/>
      <c r="CD103" s="15"/>
      <c r="CE103" s="15"/>
      <c r="CF103" s="15"/>
    </row>
    <row r="104" ht="14.2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234"/>
      <c r="BJ104" s="235"/>
      <c r="BK104" s="235"/>
      <c r="BL104" s="15"/>
      <c r="BM104" s="15"/>
      <c r="BN104" s="15"/>
      <c r="BO104" s="15"/>
      <c r="BP104" s="15"/>
      <c r="BQ104" s="15"/>
      <c r="BR104" s="15"/>
      <c r="BS104" s="15"/>
      <c r="BT104" s="15"/>
      <c r="BU104" s="15"/>
      <c r="BV104" s="15"/>
      <c r="BW104" s="15"/>
      <c r="BX104" s="15"/>
      <c r="BY104" s="15"/>
      <c r="BZ104" s="15"/>
      <c r="CA104" s="15"/>
      <c r="CB104" s="169"/>
      <c r="CC104" s="15"/>
      <c r="CD104" s="15"/>
      <c r="CE104" s="15"/>
      <c r="CF104" s="15"/>
    </row>
    <row r="105" ht="14.2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234"/>
      <c r="BJ105" s="235"/>
      <c r="BK105" s="235"/>
      <c r="BL105" s="15"/>
      <c r="BM105" s="15"/>
      <c r="BN105" s="15"/>
      <c r="BO105" s="15"/>
      <c r="BP105" s="15"/>
      <c r="BQ105" s="15"/>
      <c r="BR105" s="15"/>
      <c r="BS105" s="15"/>
      <c r="BT105" s="15"/>
      <c r="BU105" s="15"/>
      <c r="BV105" s="15"/>
      <c r="BW105" s="15"/>
      <c r="BX105" s="15"/>
      <c r="BY105" s="15"/>
      <c r="BZ105" s="15"/>
      <c r="CA105" s="15"/>
      <c r="CB105" s="169"/>
      <c r="CC105" s="15"/>
      <c r="CD105" s="15"/>
      <c r="CE105" s="15"/>
      <c r="CF105" s="15"/>
    </row>
    <row r="106" ht="14.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234"/>
      <c r="BJ106" s="235"/>
      <c r="BK106" s="235"/>
      <c r="BL106" s="15"/>
      <c r="BM106" s="15"/>
      <c r="BN106" s="15"/>
      <c r="BO106" s="15"/>
      <c r="BP106" s="15"/>
      <c r="BQ106" s="15"/>
      <c r="BR106" s="15"/>
      <c r="BS106" s="15"/>
      <c r="BT106" s="15"/>
      <c r="BU106" s="15"/>
      <c r="BV106" s="15"/>
      <c r="BW106" s="15"/>
      <c r="BX106" s="15"/>
      <c r="BY106" s="15"/>
      <c r="BZ106" s="15"/>
      <c r="CA106" s="15"/>
      <c r="CB106" s="169"/>
      <c r="CC106" s="15"/>
      <c r="CD106" s="15"/>
      <c r="CE106" s="15"/>
      <c r="CF106" s="15"/>
    </row>
    <row r="107" ht="14.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234"/>
      <c r="BJ107" s="235"/>
      <c r="BK107" s="235"/>
      <c r="BL107" s="15"/>
      <c r="BM107" s="15"/>
      <c r="BN107" s="15"/>
      <c r="BO107" s="15"/>
      <c r="BP107" s="15"/>
      <c r="BQ107" s="15"/>
      <c r="BR107" s="15"/>
      <c r="BS107" s="15"/>
      <c r="BT107" s="15"/>
      <c r="BU107" s="15"/>
      <c r="BV107" s="15"/>
      <c r="BW107" s="15"/>
      <c r="BX107" s="15"/>
      <c r="BY107" s="15"/>
      <c r="BZ107" s="15"/>
      <c r="CA107" s="15"/>
      <c r="CB107" s="169"/>
      <c r="CC107" s="15"/>
      <c r="CD107" s="15"/>
      <c r="CE107" s="15"/>
      <c r="CF107" s="15"/>
    </row>
    <row r="108" ht="14.2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234"/>
      <c r="BJ108" s="235"/>
      <c r="BK108" s="235"/>
      <c r="BL108" s="15"/>
      <c r="BM108" s="15"/>
      <c r="BN108" s="15"/>
      <c r="BO108" s="15"/>
      <c r="BP108" s="15"/>
      <c r="BQ108" s="15"/>
      <c r="BR108" s="15"/>
      <c r="BS108" s="15"/>
      <c r="BT108" s="15"/>
      <c r="BU108" s="15"/>
      <c r="BV108" s="15"/>
      <c r="BW108" s="15"/>
      <c r="BX108" s="15"/>
      <c r="BY108" s="15"/>
      <c r="BZ108" s="15"/>
      <c r="CA108" s="15"/>
      <c r="CB108" s="169"/>
      <c r="CC108" s="15"/>
      <c r="CD108" s="15"/>
      <c r="CE108" s="15"/>
      <c r="CF108" s="15"/>
    </row>
    <row r="109" ht="14.2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234"/>
      <c r="BJ109" s="235"/>
      <c r="BK109" s="235"/>
      <c r="BL109" s="15"/>
      <c r="BM109" s="15"/>
      <c r="BN109" s="15"/>
      <c r="BO109" s="15"/>
      <c r="BP109" s="15"/>
      <c r="BQ109" s="15"/>
      <c r="BR109" s="15"/>
      <c r="BS109" s="15"/>
      <c r="BT109" s="15"/>
      <c r="BU109" s="15"/>
      <c r="BV109" s="15"/>
      <c r="BW109" s="15"/>
      <c r="BX109" s="15"/>
      <c r="BY109" s="15"/>
      <c r="BZ109" s="15"/>
      <c r="CA109" s="15"/>
      <c r="CB109" s="169"/>
      <c r="CC109" s="15"/>
      <c r="CD109" s="15"/>
      <c r="CE109" s="15"/>
      <c r="CF109" s="15"/>
    </row>
    <row r="110" ht="14.2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234"/>
      <c r="BJ110" s="235"/>
      <c r="BK110" s="235"/>
      <c r="BL110" s="15"/>
      <c r="BM110" s="15"/>
      <c r="BN110" s="15"/>
      <c r="BO110" s="15"/>
      <c r="BP110" s="15"/>
      <c r="BQ110" s="15"/>
      <c r="BR110" s="15"/>
      <c r="BS110" s="15"/>
      <c r="BT110" s="15"/>
      <c r="BU110" s="15"/>
      <c r="BV110" s="15"/>
      <c r="BW110" s="15"/>
      <c r="BX110" s="15"/>
      <c r="BY110" s="15"/>
      <c r="BZ110" s="15"/>
      <c r="CA110" s="15"/>
      <c r="CB110" s="169"/>
      <c r="CC110" s="15"/>
      <c r="CD110" s="15"/>
      <c r="CE110" s="15"/>
      <c r="CF110" s="15"/>
    </row>
    <row r="111" ht="14.2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234"/>
      <c r="BJ111" s="235"/>
      <c r="BK111" s="235"/>
      <c r="BL111" s="15"/>
      <c r="BM111" s="15"/>
      <c r="BN111" s="15"/>
      <c r="BO111" s="15"/>
      <c r="BP111" s="15"/>
      <c r="BQ111" s="15"/>
      <c r="BR111" s="15"/>
      <c r="BS111" s="15"/>
      <c r="BT111" s="15"/>
      <c r="BU111" s="15"/>
      <c r="BV111" s="15"/>
      <c r="BW111" s="15"/>
      <c r="BX111" s="15"/>
      <c r="BY111" s="15"/>
      <c r="BZ111" s="15"/>
      <c r="CA111" s="15"/>
      <c r="CB111" s="169"/>
      <c r="CC111" s="15"/>
      <c r="CD111" s="15"/>
      <c r="CE111" s="15"/>
      <c r="CF111" s="15"/>
    </row>
    <row r="112" ht="14.2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234"/>
      <c r="BJ112" s="235"/>
      <c r="BK112" s="235"/>
      <c r="BL112" s="15"/>
      <c r="BM112" s="15"/>
      <c r="BN112" s="15"/>
      <c r="BO112" s="15"/>
      <c r="BP112" s="15"/>
      <c r="BQ112" s="15"/>
      <c r="BR112" s="15"/>
      <c r="BS112" s="15"/>
      <c r="BT112" s="15"/>
      <c r="BU112" s="15"/>
      <c r="BV112" s="15"/>
      <c r="BW112" s="15"/>
      <c r="BX112" s="15"/>
      <c r="BY112" s="15"/>
      <c r="BZ112" s="15"/>
      <c r="CA112" s="15"/>
      <c r="CB112" s="169"/>
      <c r="CC112" s="15"/>
      <c r="CD112" s="15"/>
      <c r="CE112" s="15"/>
      <c r="CF112" s="15"/>
    </row>
    <row r="113" ht="14.2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234"/>
      <c r="BJ113" s="235"/>
      <c r="BK113" s="235"/>
      <c r="BL113" s="15"/>
      <c r="BM113" s="15"/>
      <c r="BN113" s="15"/>
      <c r="BO113" s="15"/>
      <c r="BP113" s="15"/>
      <c r="BQ113" s="15"/>
      <c r="BR113" s="15"/>
      <c r="BS113" s="15"/>
      <c r="BT113" s="15"/>
      <c r="BU113" s="15"/>
      <c r="BV113" s="15"/>
      <c r="BW113" s="15"/>
      <c r="BX113" s="15"/>
      <c r="BY113" s="15"/>
      <c r="BZ113" s="15"/>
      <c r="CA113" s="15"/>
      <c r="CB113" s="169"/>
      <c r="CC113" s="15"/>
      <c r="CD113" s="15"/>
      <c r="CE113" s="15"/>
      <c r="CF113" s="15"/>
    </row>
    <row r="114" ht="14.2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234"/>
      <c r="BJ114" s="235"/>
      <c r="BK114" s="235"/>
      <c r="BL114" s="15"/>
      <c r="BM114" s="15"/>
      <c r="BN114" s="15"/>
      <c r="BO114" s="15"/>
      <c r="BP114" s="15"/>
      <c r="BQ114" s="15"/>
      <c r="BR114" s="15"/>
      <c r="BS114" s="15"/>
      <c r="BT114" s="15"/>
      <c r="BU114" s="15"/>
      <c r="BV114" s="15"/>
      <c r="BW114" s="15"/>
      <c r="BX114" s="15"/>
      <c r="BY114" s="15"/>
      <c r="BZ114" s="15"/>
      <c r="CA114" s="15"/>
      <c r="CB114" s="169"/>
      <c r="CC114" s="15"/>
      <c r="CD114" s="15"/>
      <c r="CE114" s="15"/>
      <c r="CF114" s="15"/>
    </row>
    <row r="115" ht="14.2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234"/>
      <c r="BJ115" s="235"/>
      <c r="BK115" s="235"/>
      <c r="BL115" s="15"/>
      <c r="BM115" s="15"/>
      <c r="BN115" s="15"/>
      <c r="BO115" s="15"/>
      <c r="BP115" s="15"/>
      <c r="BQ115" s="15"/>
      <c r="BR115" s="15"/>
      <c r="BS115" s="15"/>
      <c r="BT115" s="15"/>
      <c r="BU115" s="15"/>
      <c r="BV115" s="15"/>
      <c r="BW115" s="15"/>
      <c r="BX115" s="15"/>
      <c r="BY115" s="15"/>
      <c r="BZ115" s="15"/>
      <c r="CA115" s="15"/>
      <c r="CB115" s="169"/>
      <c r="CC115" s="15"/>
      <c r="CD115" s="15"/>
      <c r="CE115" s="15"/>
      <c r="CF115" s="15"/>
    </row>
    <row r="116" ht="14.2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234"/>
      <c r="BJ116" s="235"/>
      <c r="BK116" s="235"/>
      <c r="BL116" s="15"/>
      <c r="BM116" s="15"/>
      <c r="BN116" s="15"/>
      <c r="BO116" s="15"/>
      <c r="BP116" s="15"/>
      <c r="BQ116" s="15"/>
      <c r="BR116" s="15"/>
      <c r="BS116" s="15"/>
      <c r="BT116" s="15"/>
      <c r="BU116" s="15"/>
      <c r="BV116" s="15"/>
      <c r="BW116" s="15"/>
      <c r="BX116" s="15"/>
      <c r="BY116" s="15"/>
      <c r="BZ116" s="15"/>
      <c r="CA116" s="15"/>
      <c r="CB116" s="169"/>
      <c r="CC116" s="15"/>
      <c r="CD116" s="15"/>
      <c r="CE116" s="15"/>
      <c r="CF116" s="15"/>
    </row>
    <row r="117" ht="14.2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234"/>
      <c r="BJ117" s="235"/>
      <c r="BK117" s="235"/>
      <c r="BL117" s="15"/>
      <c r="BM117" s="15"/>
      <c r="BN117" s="15"/>
      <c r="BO117" s="15"/>
      <c r="BP117" s="15"/>
      <c r="BQ117" s="15"/>
      <c r="BR117" s="15"/>
      <c r="BS117" s="15"/>
      <c r="BT117" s="15"/>
      <c r="BU117" s="15"/>
      <c r="BV117" s="15"/>
      <c r="BW117" s="15"/>
      <c r="BX117" s="15"/>
      <c r="BY117" s="15"/>
      <c r="BZ117" s="15"/>
      <c r="CA117" s="15"/>
      <c r="CB117" s="169"/>
      <c r="CC117" s="15"/>
      <c r="CD117" s="15"/>
      <c r="CE117" s="15"/>
      <c r="CF117" s="15"/>
    </row>
    <row r="118" ht="14.2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234"/>
      <c r="BJ118" s="235"/>
      <c r="BK118" s="235"/>
      <c r="BL118" s="15"/>
      <c r="BM118" s="15"/>
      <c r="BN118" s="15"/>
      <c r="BO118" s="15"/>
      <c r="BP118" s="15"/>
      <c r="BQ118" s="15"/>
      <c r="BR118" s="15"/>
      <c r="BS118" s="15"/>
      <c r="BT118" s="15"/>
      <c r="BU118" s="15"/>
      <c r="BV118" s="15"/>
      <c r="BW118" s="15"/>
      <c r="BX118" s="15"/>
      <c r="BY118" s="15"/>
      <c r="BZ118" s="15"/>
      <c r="CA118" s="15"/>
      <c r="CB118" s="169"/>
      <c r="CC118" s="15"/>
      <c r="CD118" s="15"/>
      <c r="CE118" s="15"/>
      <c r="CF118" s="15"/>
    </row>
    <row r="119" ht="14.2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234"/>
      <c r="BJ119" s="235"/>
      <c r="BK119" s="235"/>
      <c r="BL119" s="15"/>
      <c r="BM119" s="15"/>
      <c r="BN119" s="15"/>
      <c r="BO119" s="15"/>
      <c r="BP119" s="15"/>
      <c r="BQ119" s="15"/>
      <c r="BR119" s="15"/>
      <c r="BS119" s="15"/>
      <c r="BT119" s="15"/>
      <c r="BU119" s="15"/>
      <c r="BV119" s="15"/>
      <c r="BW119" s="15"/>
      <c r="BX119" s="15"/>
      <c r="BY119" s="15"/>
      <c r="BZ119" s="15"/>
      <c r="CA119" s="15"/>
      <c r="CB119" s="169"/>
      <c r="CC119" s="15"/>
      <c r="CD119" s="15"/>
      <c r="CE119" s="15"/>
      <c r="CF119" s="15"/>
    </row>
    <row r="120" ht="14.2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234"/>
      <c r="BJ120" s="235"/>
      <c r="BK120" s="235"/>
      <c r="BL120" s="15"/>
      <c r="BM120" s="15"/>
      <c r="BN120" s="15"/>
      <c r="BO120" s="15"/>
      <c r="BP120" s="15"/>
      <c r="BQ120" s="15"/>
      <c r="BR120" s="15"/>
      <c r="BS120" s="15"/>
      <c r="BT120" s="15"/>
      <c r="BU120" s="15"/>
      <c r="BV120" s="15"/>
      <c r="BW120" s="15"/>
      <c r="BX120" s="15"/>
      <c r="BY120" s="15"/>
      <c r="BZ120" s="15"/>
      <c r="CA120" s="15"/>
      <c r="CB120" s="169"/>
      <c r="CC120" s="15"/>
      <c r="CD120" s="15"/>
      <c r="CE120" s="15"/>
      <c r="CF120" s="15"/>
    </row>
    <row r="121" ht="14.2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234"/>
      <c r="BJ121" s="235"/>
      <c r="BK121" s="235"/>
      <c r="BL121" s="15"/>
      <c r="BM121" s="15"/>
      <c r="BN121" s="15"/>
      <c r="BO121" s="15"/>
      <c r="BP121" s="15"/>
      <c r="BQ121" s="15"/>
      <c r="BR121" s="15"/>
      <c r="BS121" s="15"/>
      <c r="BT121" s="15"/>
      <c r="BU121" s="15"/>
      <c r="BV121" s="15"/>
      <c r="BW121" s="15"/>
      <c r="BX121" s="15"/>
      <c r="BY121" s="15"/>
      <c r="BZ121" s="15"/>
      <c r="CA121" s="15"/>
      <c r="CB121" s="169"/>
      <c r="CC121" s="15"/>
      <c r="CD121" s="15"/>
      <c r="CE121" s="15"/>
      <c r="CF121" s="15"/>
    </row>
    <row r="122" ht="14.2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234"/>
      <c r="BJ122" s="235"/>
      <c r="BK122" s="235"/>
      <c r="BL122" s="15"/>
      <c r="BM122" s="15"/>
      <c r="BN122" s="15"/>
      <c r="BO122" s="15"/>
      <c r="BP122" s="15"/>
      <c r="BQ122" s="15"/>
      <c r="BR122" s="15"/>
      <c r="BS122" s="15"/>
      <c r="BT122" s="15"/>
      <c r="BU122" s="15"/>
      <c r="BV122" s="15"/>
      <c r="BW122" s="15"/>
      <c r="BX122" s="15"/>
      <c r="BY122" s="15"/>
      <c r="BZ122" s="15"/>
      <c r="CA122" s="15"/>
      <c r="CB122" s="169"/>
      <c r="CC122" s="15"/>
      <c r="CD122" s="15"/>
      <c r="CE122" s="15"/>
      <c r="CF122" s="15"/>
    </row>
    <row r="123" ht="14.2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234"/>
      <c r="BJ123" s="235"/>
      <c r="BK123" s="235"/>
      <c r="BL123" s="15"/>
      <c r="BM123" s="15"/>
      <c r="BN123" s="15"/>
      <c r="BO123" s="15"/>
      <c r="BP123" s="15"/>
      <c r="BQ123" s="15"/>
      <c r="BR123" s="15"/>
      <c r="BS123" s="15"/>
      <c r="BT123" s="15"/>
      <c r="BU123" s="15"/>
      <c r="BV123" s="15"/>
      <c r="BW123" s="15"/>
      <c r="BX123" s="15"/>
      <c r="BY123" s="15"/>
      <c r="BZ123" s="15"/>
      <c r="CA123" s="15"/>
      <c r="CB123" s="169"/>
      <c r="CC123" s="15"/>
      <c r="CD123" s="15"/>
      <c r="CE123" s="15"/>
      <c r="CF123" s="15"/>
    </row>
    <row r="124" ht="14.2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234"/>
      <c r="BJ124" s="235"/>
      <c r="BK124" s="235"/>
      <c r="BL124" s="15"/>
      <c r="BM124" s="15"/>
      <c r="BN124" s="15"/>
      <c r="BO124" s="15"/>
      <c r="BP124" s="15"/>
      <c r="BQ124" s="15"/>
      <c r="BR124" s="15"/>
      <c r="BS124" s="15"/>
      <c r="BT124" s="15"/>
      <c r="BU124" s="15"/>
      <c r="BV124" s="15"/>
      <c r="BW124" s="15"/>
      <c r="BX124" s="15"/>
      <c r="BY124" s="15"/>
      <c r="BZ124" s="15"/>
      <c r="CA124" s="15"/>
      <c r="CB124" s="169"/>
      <c r="CC124" s="15"/>
      <c r="CD124" s="15"/>
      <c r="CE124" s="15"/>
      <c r="CF124" s="15"/>
    </row>
    <row r="125" ht="14.2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234"/>
      <c r="BJ125" s="235"/>
      <c r="BK125" s="235"/>
      <c r="BL125" s="15"/>
      <c r="BM125" s="15"/>
      <c r="BN125" s="15"/>
      <c r="BO125" s="15"/>
      <c r="BP125" s="15"/>
      <c r="BQ125" s="15"/>
      <c r="BR125" s="15"/>
      <c r="BS125" s="15"/>
      <c r="BT125" s="15"/>
      <c r="BU125" s="15"/>
      <c r="BV125" s="15"/>
      <c r="BW125" s="15"/>
      <c r="BX125" s="15"/>
      <c r="BY125" s="15"/>
      <c r="BZ125" s="15"/>
      <c r="CA125" s="15"/>
      <c r="CB125" s="169"/>
      <c r="CC125" s="15"/>
      <c r="CD125" s="15"/>
      <c r="CE125" s="15"/>
      <c r="CF125" s="15"/>
    </row>
    <row r="126" ht="14.2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234"/>
      <c r="BJ126" s="235"/>
      <c r="BK126" s="235"/>
      <c r="BL126" s="15"/>
      <c r="BM126" s="15"/>
      <c r="BN126" s="15"/>
      <c r="BO126" s="15"/>
      <c r="BP126" s="15"/>
      <c r="BQ126" s="15"/>
      <c r="BR126" s="15"/>
      <c r="BS126" s="15"/>
      <c r="BT126" s="15"/>
      <c r="BU126" s="15"/>
      <c r="BV126" s="15"/>
      <c r="BW126" s="15"/>
      <c r="BX126" s="15"/>
      <c r="BY126" s="15"/>
      <c r="BZ126" s="15"/>
      <c r="CA126" s="15"/>
      <c r="CB126" s="169"/>
      <c r="CC126" s="15"/>
      <c r="CD126" s="15"/>
      <c r="CE126" s="15"/>
      <c r="CF126" s="15"/>
    </row>
    <row r="127" ht="14.2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234"/>
      <c r="BJ127" s="235"/>
      <c r="BK127" s="235"/>
      <c r="BL127" s="15"/>
      <c r="BM127" s="15"/>
      <c r="BN127" s="15"/>
      <c r="BO127" s="15"/>
      <c r="BP127" s="15"/>
      <c r="BQ127" s="15"/>
      <c r="BR127" s="15"/>
      <c r="BS127" s="15"/>
      <c r="BT127" s="15"/>
      <c r="BU127" s="15"/>
      <c r="BV127" s="15"/>
      <c r="BW127" s="15"/>
      <c r="BX127" s="15"/>
      <c r="BY127" s="15"/>
      <c r="BZ127" s="15"/>
      <c r="CA127" s="15"/>
      <c r="CB127" s="169"/>
      <c r="CC127" s="15"/>
      <c r="CD127" s="15"/>
      <c r="CE127" s="15"/>
      <c r="CF127" s="15"/>
    </row>
    <row r="128" ht="14.2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234"/>
      <c r="BJ128" s="235"/>
      <c r="BK128" s="235"/>
      <c r="BL128" s="15"/>
      <c r="BM128" s="15"/>
      <c r="BN128" s="15"/>
      <c r="BO128" s="15"/>
      <c r="BP128" s="15"/>
      <c r="BQ128" s="15"/>
      <c r="BR128" s="15"/>
      <c r="BS128" s="15"/>
      <c r="BT128" s="15"/>
      <c r="BU128" s="15"/>
      <c r="BV128" s="15"/>
      <c r="BW128" s="15"/>
      <c r="BX128" s="15"/>
      <c r="BY128" s="15"/>
      <c r="BZ128" s="15"/>
      <c r="CA128" s="15"/>
      <c r="CB128" s="169"/>
      <c r="CC128" s="15"/>
      <c r="CD128" s="15"/>
      <c r="CE128" s="15"/>
      <c r="CF128" s="15"/>
    </row>
    <row r="129" ht="14.2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234"/>
      <c r="BJ129" s="235"/>
      <c r="BK129" s="235"/>
      <c r="BL129" s="15"/>
      <c r="BM129" s="15"/>
      <c r="BN129" s="15"/>
      <c r="BO129" s="15"/>
      <c r="BP129" s="15"/>
      <c r="BQ129" s="15"/>
      <c r="BR129" s="15"/>
      <c r="BS129" s="15"/>
      <c r="BT129" s="15"/>
      <c r="BU129" s="15"/>
      <c r="BV129" s="15"/>
      <c r="BW129" s="15"/>
      <c r="BX129" s="15"/>
      <c r="BY129" s="15"/>
      <c r="BZ129" s="15"/>
      <c r="CA129" s="15"/>
      <c r="CB129" s="169"/>
      <c r="CC129" s="15"/>
      <c r="CD129" s="15"/>
      <c r="CE129" s="15"/>
      <c r="CF129" s="15"/>
    </row>
    <row r="130" ht="14.2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234"/>
      <c r="BJ130" s="235"/>
      <c r="BK130" s="235"/>
      <c r="BL130" s="15"/>
      <c r="BM130" s="15"/>
      <c r="BN130" s="15"/>
      <c r="BO130" s="15"/>
      <c r="BP130" s="15"/>
      <c r="BQ130" s="15"/>
      <c r="BR130" s="15"/>
      <c r="BS130" s="15"/>
      <c r="BT130" s="15"/>
      <c r="BU130" s="15"/>
      <c r="BV130" s="15"/>
      <c r="BW130" s="15"/>
      <c r="BX130" s="15"/>
      <c r="BY130" s="15"/>
      <c r="BZ130" s="15"/>
      <c r="CA130" s="15"/>
      <c r="CB130" s="169"/>
      <c r="CC130" s="15"/>
      <c r="CD130" s="15"/>
      <c r="CE130" s="15"/>
      <c r="CF130" s="15"/>
    </row>
    <row r="131" ht="14.2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234"/>
      <c r="BJ131" s="235"/>
      <c r="BK131" s="235"/>
      <c r="BL131" s="15"/>
      <c r="BM131" s="15"/>
      <c r="BN131" s="15"/>
      <c r="BO131" s="15"/>
      <c r="BP131" s="15"/>
      <c r="BQ131" s="15"/>
      <c r="BR131" s="15"/>
      <c r="BS131" s="15"/>
      <c r="BT131" s="15"/>
      <c r="BU131" s="15"/>
      <c r="BV131" s="15"/>
      <c r="BW131" s="15"/>
      <c r="BX131" s="15"/>
      <c r="BY131" s="15"/>
      <c r="BZ131" s="15"/>
      <c r="CA131" s="15"/>
      <c r="CB131" s="169"/>
      <c r="CC131" s="15"/>
      <c r="CD131" s="15"/>
      <c r="CE131" s="15"/>
      <c r="CF131" s="15"/>
    </row>
    <row r="132" ht="14.2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234"/>
      <c r="BJ132" s="235"/>
      <c r="BK132" s="235"/>
      <c r="BL132" s="15"/>
      <c r="BM132" s="15"/>
      <c r="BN132" s="15"/>
      <c r="BO132" s="15"/>
      <c r="BP132" s="15"/>
      <c r="BQ132" s="15"/>
      <c r="BR132" s="15"/>
      <c r="BS132" s="15"/>
      <c r="BT132" s="15"/>
      <c r="BU132" s="15"/>
      <c r="BV132" s="15"/>
      <c r="BW132" s="15"/>
      <c r="BX132" s="15"/>
      <c r="BY132" s="15"/>
      <c r="BZ132" s="15"/>
      <c r="CA132" s="15"/>
      <c r="CB132" s="169"/>
      <c r="CC132" s="15"/>
      <c r="CD132" s="15"/>
      <c r="CE132" s="15"/>
      <c r="CF132" s="15"/>
    </row>
    <row r="133" ht="14.2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234"/>
      <c r="BJ133" s="235"/>
      <c r="BK133" s="235"/>
      <c r="BL133" s="15"/>
      <c r="BM133" s="15"/>
      <c r="BN133" s="15"/>
      <c r="BO133" s="15"/>
      <c r="BP133" s="15"/>
      <c r="BQ133" s="15"/>
      <c r="BR133" s="15"/>
      <c r="BS133" s="15"/>
      <c r="BT133" s="15"/>
      <c r="BU133" s="15"/>
      <c r="BV133" s="15"/>
      <c r="BW133" s="15"/>
      <c r="BX133" s="15"/>
      <c r="BY133" s="15"/>
      <c r="BZ133" s="15"/>
      <c r="CA133" s="15"/>
      <c r="CB133" s="169"/>
      <c r="CC133" s="15"/>
      <c r="CD133" s="15"/>
      <c r="CE133" s="15"/>
      <c r="CF133" s="15"/>
    </row>
    <row r="134" ht="14.2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234"/>
      <c r="BJ134" s="235"/>
      <c r="BK134" s="235"/>
      <c r="BL134" s="15"/>
      <c r="BM134" s="15"/>
      <c r="BN134" s="15"/>
      <c r="BO134" s="15"/>
      <c r="BP134" s="15"/>
      <c r="BQ134" s="15"/>
      <c r="BR134" s="15"/>
      <c r="BS134" s="15"/>
      <c r="BT134" s="15"/>
      <c r="BU134" s="15"/>
      <c r="BV134" s="15"/>
      <c r="BW134" s="15"/>
      <c r="BX134" s="15"/>
      <c r="BY134" s="15"/>
      <c r="BZ134" s="15"/>
      <c r="CA134" s="15"/>
      <c r="CB134" s="169"/>
      <c r="CC134" s="15"/>
      <c r="CD134" s="15"/>
      <c r="CE134" s="15"/>
      <c r="CF134" s="15"/>
    </row>
    <row r="135" ht="14.2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234"/>
      <c r="BJ135" s="235"/>
      <c r="BK135" s="235"/>
      <c r="BL135" s="15"/>
      <c r="BM135" s="15"/>
      <c r="BN135" s="15"/>
      <c r="BO135" s="15"/>
      <c r="BP135" s="15"/>
      <c r="BQ135" s="15"/>
      <c r="BR135" s="15"/>
      <c r="BS135" s="15"/>
      <c r="BT135" s="15"/>
      <c r="BU135" s="15"/>
      <c r="BV135" s="15"/>
      <c r="BW135" s="15"/>
      <c r="BX135" s="15"/>
      <c r="BY135" s="15"/>
      <c r="BZ135" s="15"/>
      <c r="CA135" s="15"/>
      <c r="CB135" s="169"/>
      <c r="CC135" s="15"/>
      <c r="CD135" s="15"/>
      <c r="CE135" s="15"/>
      <c r="CF135" s="15"/>
    </row>
    <row r="136" ht="14.2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234"/>
      <c r="BJ136" s="235"/>
      <c r="BK136" s="235"/>
      <c r="BL136" s="15"/>
      <c r="BM136" s="15"/>
      <c r="BN136" s="15"/>
      <c r="BO136" s="15"/>
      <c r="BP136" s="15"/>
      <c r="BQ136" s="15"/>
      <c r="BR136" s="15"/>
      <c r="BS136" s="15"/>
      <c r="BT136" s="15"/>
      <c r="BU136" s="15"/>
      <c r="BV136" s="15"/>
      <c r="BW136" s="15"/>
      <c r="BX136" s="15"/>
      <c r="BY136" s="15"/>
      <c r="BZ136" s="15"/>
      <c r="CA136" s="15"/>
      <c r="CB136" s="169"/>
      <c r="CC136" s="15"/>
      <c r="CD136" s="15"/>
      <c r="CE136" s="15"/>
      <c r="CF136" s="15"/>
    </row>
    <row r="137" ht="14.2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234"/>
      <c r="BJ137" s="235"/>
      <c r="BK137" s="235"/>
      <c r="BL137" s="15"/>
      <c r="BM137" s="15"/>
      <c r="BN137" s="15"/>
      <c r="BO137" s="15"/>
      <c r="BP137" s="15"/>
      <c r="BQ137" s="15"/>
      <c r="BR137" s="15"/>
      <c r="BS137" s="15"/>
      <c r="BT137" s="15"/>
      <c r="BU137" s="15"/>
      <c r="BV137" s="15"/>
      <c r="BW137" s="15"/>
      <c r="BX137" s="15"/>
      <c r="BY137" s="15"/>
      <c r="BZ137" s="15"/>
      <c r="CA137" s="15"/>
      <c r="CB137" s="169"/>
      <c r="CC137" s="15"/>
      <c r="CD137" s="15"/>
      <c r="CE137" s="15"/>
      <c r="CF137" s="15"/>
    </row>
    <row r="138" ht="14.2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234"/>
      <c r="BJ138" s="235"/>
      <c r="BK138" s="235"/>
      <c r="BL138" s="15"/>
      <c r="BM138" s="15"/>
      <c r="BN138" s="15"/>
      <c r="BO138" s="15"/>
      <c r="BP138" s="15"/>
      <c r="BQ138" s="15"/>
      <c r="BR138" s="15"/>
      <c r="BS138" s="15"/>
      <c r="BT138" s="15"/>
      <c r="BU138" s="15"/>
      <c r="BV138" s="15"/>
      <c r="BW138" s="15"/>
      <c r="BX138" s="15"/>
      <c r="BY138" s="15"/>
      <c r="BZ138" s="15"/>
      <c r="CA138" s="15"/>
      <c r="CB138" s="169"/>
      <c r="CC138" s="15"/>
      <c r="CD138" s="15"/>
      <c r="CE138" s="15"/>
      <c r="CF138" s="15"/>
    </row>
    <row r="139" ht="14.2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234"/>
      <c r="BJ139" s="235"/>
      <c r="BK139" s="235"/>
      <c r="BL139" s="15"/>
      <c r="BM139" s="15"/>
      <c r="BN139" s="15"/>
      <c r="BO139" s="15"/>
      <c r="BP139" s="15"/>
      <c r="BQ139" s="15"/>
      <c r="BR139" s="15"/>
      <c r="BS139" s="15"/>
      <c r="BT139" s="15"/>
      <c r="BU139" s="15"/>
      <c r="BV139" s="15"/>
      <c r="BW139" s="15"/>
      <c r="BX139" s="15"/>
      <c r="BY139" s="15"/>
      <c r="BZ139" s="15"/>
      <c r="CA139" s="15"/>
      <c r="CB139" s="169"/>
      <c r="CC139" s="15"/>
      <c r="CD139" s="15"/>
      <c r="CE139" s="15"/>
      <c r="CF139" s="15"/>
    </row>
    <row r="140" ht="14.2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234"/>
      <c r="BJ140" s="235"/>
      <c r="BK140" s="235"/>
      <c r="BL140" s="15"/>
      <c r="BM140" s="15"/>
      <c r="BN140" s="15"/>
      <c r="BO140" s="15"/>
      <c r="BP140" s="15"/>
      <c r="BQ140" s="15"/>
      <c r="BR140" s="15"/>
      <c r="BS140" s="15"/>
      <c r="BT140" s="15"/>
      <c r="BU140" s="15"/>
      <c r="BV140" s="15"/>
      <c r="BW140" s="15"/>
      <c r="BX140" s="15"/>
      <c r="BY140" s="15"/>
      <c r="BZ140" s="15"/>
      <c r="CA140" s="15"/>
      <c r="CB140" s="169"/>
      <c r="CC140" s="15"/>
      <c r="CD140" s="15"/>
      <c r="CE140" s="15"/>
      <c r="CF140" s="15"/>
    </row>
    <row r="141" ht="14.2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234"/>
      <c r="BJ141" s="235"/>
      <c r="BK141" s="235"/>
      <c r="BL141" s="15"/>
      <c r="BM141" s="15"/>
      <c r="BN141" s="15"/>
      <c r="BO141" s="15"/>
      <c r="BP141" s="15"/>
      <c r="BQ141" s="15"/>
      <c r="BR141" s="15"/>
      <c r="BS141" s="15"/>
      <c r="BT141" s="15"/>
      <c r="BU141" s="15"/>
      <c r="BV141" s="15"/>
      <c r="BW141" s="15"/>
      <c r="BX141" s="15"/>
      <c r="BY141" s="15"/>
      <c r="BZ141" s="15"/>
      <c r="CA141" s="15"/>
      <c r="CB141" s="169"/>
      <c r="CC141" s="15"/>
      <c r="CD141" s="15"/>
      <c r="CE141" s="15"/>
      <c r="CF141" s="15"/>
    </row>
    <row r="142" ht="14.2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234"/>
      <c r="BJ142" s="235"/>
      <c r="BK142" s="235"/>
      <c r="BL142" s="15"/>
      <c r="BM142" s="15"/>
      <c r="BN142" s="15"/>
      <c r="BO142" s="15"/>
      <c r="BP142" s="15"/>
      <c r="BQ142" s="15"/>
      <c r="BR142" s="15"/>
      <c r="BS142" s="15"/>
      <c r="BT142" s="15"/>
      <c r="BU142" s="15"/>
      <c r="BV142" s="15"/>
      <c r="BW142" s="15"/>
      <c r="BX142" s="15"/>
      <c r="BY142" s="15"/>
      <c r="BZ142" s="15"/>
      <c r="CA142" s="15"/>
      <c r="CB142" s="169"/>
      <c r="CC142" s="15"/>
      <c r="CD142" s="15"/>
      <c r="CE142" s="15"/>
      <c r="CF142" s="15"/>
    </row>
    <row r="143" ht="14.2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234"/>
      <c r="BJ143" s="235"/>
      <c r="BK143" s="235"/>
      <c r="BL143" s="15"/>
      <c r="BM143" s="15"/>
      <c r="BN143" s="15"/>
      <c r="BO143" s="15"/>
      <c r="BP143" s="15"/>
      <c r="BQ143" s="15"/>
      <c r="BR143" s="15"/>
      <c r="BS143" s="15"/>
      <c r="BT143" s="15"/>
      <c r="BU143" s="15"/>
      <c r="BV143" s="15"/>
      <c r="BW143" s="15"/>
      <c r="BX143" s="15"/>
      <c r="BY143" s="15"/>
      <c r="BZ143" s="15"/>
      <c r="CA143" s="15"/>
      <c r="CB143" s="169"/>
      <c r="CC143" s="15"/>
      <c r="CD143" s="15"/>
      <c r="CE143" s="15"/>
      <c r="CF143" s="15"/>
    </row>
    <row r="144" ht="14.2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234"/>
      <c r="BJ144" s="235"/>
      <c r="BK144" s="235"/>
      <c r="BL144" s="15"/>
      <c r="BM144" s="15"/>
      <c r="BN144" s="15"/>
      <c r="BO144" s="15"/>
      <c r="BP144" s="15"/>
      <c r="BQ144" s="15"/>
      <c r="BR144" s="15"/>
      <c r="BS144" s="15"/>
      <c r="BT144" s="15"/>
      <c r="BU144" s="15"/>
      <c r="BV144" s="15"/>
      <c r="BW144" s="15"/>
      <c r="BX144" s="15"/>
      <c r="BY144" s="15"/>
      <c r="BZ144" s="15"/>
      <c r="CA144" s="15"/>
      <c r="CB144" s="169"/>
      <c r="CC144" s="15"/>
      <c r="CD144" s="15"/>
      <c r="CE144" s="15"/>
      <c r="CF144" s="15"/>
    </row>
    <row r="145" ht="14.2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234"/>
      <c r="BJ145" s="235"/>
      <c r="BK145" s="235"/>
      <c r="BL145" s="15"/>
      <c r="BM145" s="15"/>
      <c r="BN145" s="15"/>
      <c r="BO145" s="15"/>
      <c r="BP145" s="15"/>
      <c r="BQ145" s="15"/>
      <c r="BR145" s="15"/>
      <c r="BS145" s="15"/>
      <c r="BT145" s="15"/>
      <c r="BU145" s="15"/>
      <c r="BV145" s="15"/>
      <c r="BW145" s="15"/>
      <c r="BX145" s="15"/>
      <c r="BY145" s="15"/>
      <c r="BZ145" s="15"/>
      <c r="CA145" s="15"/>
      <c r="CB145" s="169"/>
      <c r="CC145" s="15"/>
      <c r="CD145" s="15"/>
      <c r="CE145" s="15"/>
      <c r="CF145" s="15"/>
    </row>
    <row r="146" ht="14.2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234"/>
      <c r="BJ146" s="235"/>
      <c r="BK146" s="235"/>
      <c r="BL146" s="15"/>
      <c r="BM146" s="15"/>
      <c r="BN146" s="15"/>
      <c r="BO146" s="15"/>
      <c r="BP146" s="15"/>
      <c r="BQ146" s="15"/>
      <c r="BR146" s="15"/>
      <c r="BS146" s="15"/>
      <c r="BT146" s="15"/>
      <c r="BU146" s="15"/>
      <c r="BV146" s="15"/>
      <c r="BW146" s="15"/>
      <c r="BX146" s="15"/>
      <c r="BY146" s="15"/>
      <c r="BZ146" s="15"/>
      <c r="CA146" s="15"/>
      <c r="CB146" s="169"/>
      <c r="CC146" s="15"/>
      <c r="CD146" s="15"/>
      <c r="CE146" s="15"/>
      <c r="CF146" s="15"/>
    </row>
    <row r="147" ht="14.2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234"/>
      <c r="BJ147" s="235"/>
      <c r="BK147" s="235"/>
      <c r="BL147" s="15"/>
      <c r="BM147" s="15"/>
      <c r="BN147" s="15"/>
      <c r="BO147" s="15"/>
      <c r="BP147" s="15"/>
      <c r="BQ147" s="15"/>
      <c r="BR147" s="15"/>
      <c r="BS147" s="15"/>
      <c r="BT147" s="15"/>
      <c r="BU147" s="15"/>
      <c r="BV147" s="15"/>
      <c r="BW147" s="15"/>
      <c r="BX147" s="15"/>
      <c r="BY147" s="15"/>
      <c r="BZ147" s="15"/>
      <c r="CA147" s="15"/>
      <c r="CB147" s="169"/>
      <c r="CC147" s="15"/>
      <c r="CD147" s="15"/>
      <c r="CE147" s="15"/>
      <c r="CF147" s="15"/>
    </row>
    <row r="148" ht="14.2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234"/>
      <c r="BJ148" s="235"/>
      <c r="BK148" s="235"/>
      <c r="BL148" s="15"/>
      <c r="BM148" s="15"/>
      <c r="BN148" s="15"/>
      <c r="BO148" s="15"/>
      <c r="BP148" s="15"/>
      <c r="BQ148" s="15"/>
      <c r="BR148" s="15"/>
      <c r="BS148" s="15"/>
      <c r="BT148" s="15"/>
      <c r="BU148" s="15"/>
      <c r="BV148" s="15"/>
      <c r="BW148" s="15"/>
      <c r="BX148" s="15"/>
      <c r="BY148" s="15"/>
      <c r="BZ148" s="15"/>
      <c r="CA148" s="15"/>
      <c r="CB148" s="169"/>
      <c r="CC148" s="15"/>
      <c r="CD148" s="15"/>
      <c r="CE148" s="15"/>
      <c r="CF148" s="15"/>
    </row>
    <row r="149" ht="14.2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234"/>
      <c r="BJ149" s="235"/>
      <c r="BK149" s="235"/>
      <c r="BL149" s="15"/>
      <c r="BM149" s="15"/>
      <c r="BN149" s="15"/>
      <c r="BO149" s="15"/>
      <c r="BP149" s="15"/>
      <c r="BQ149" s="15"/>
      <c r="BR149" s="15"/>
      <c r="BS149" s="15"/>
      <c r="BT149" s="15"/>
      <c r="BU149" s="15"/>
      <c r="BV149" s="15"/>
      <c r="BW149" s="15"/>
      <c r="BX149" s="15"/>
      <c r="BY149" s="15"/>
      <c r="BZ149" s="15"/>
      <c r="CA149" s="15"/>
      <c r="CB149" s="169"/>
      <c r="CC149" s="15"/>
      <c r="CD149" s="15"/>
      <c r="CE149" s="15"/>
      <c r="CF149" s="15"/>
    </row>
    <row r="150" ht="14.2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234"/>
      <c r="BJ150" s="235"/>
      <c r="BK150" s="235"/>
      <c r="BL150" s="15"/>
      <c r="BM150" s="15"/>
      <c r="BN150" s="15"/>
      <c r="BO150" s="15"/>
      <c r="BP150" s="15"/>
      <c r="BQ150" s="15"/>
      <c r="BR150" s="15"/>
      <c r="BS150" s="15"/>
      <c r="BT150" s="15"/>
      <c r="BU150" s="15"/>
      <c r="BV150" s="15"/>
      <c r="BW150" s="15"/>
      <c r="BX150" s="15"/>
      <c r="BY150" s="15"/>
      <c r="BZ150" s="15"/>
      <c r="CA150" s="15"/>
      <c r="CB150" s="169"/>
      <c r="CC150" s="15"/>
      <c r="CD150" s="15"/>
      <c r="CE150" s="15"/>
      <c r="CF150" s="15"/>
    </row>
    <row r="151" ht="14.2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234"/>
      <c r="BJ151" s="235"/>
      <c r="BK151" s="235"/>
      <c r="BL151" s="15"/>
      <c r="BM151" s="15"/>
      <c r="BN151" s="15"/>
      <c r="BO151" s="15"/>
      <c r="BP151" s="15"/>
      <c r="BQ151" s="15"/>
      <c r="BR151" s="15"/>
      <c r="BS151" s="15"/>
      <c r="BT151" s="15"/>
      <c r="BU151" s="15"/>
      <c r="BV151" s="15"/>
      <c r="BW151" s="15"/>
      <c r="BX151" s="15"/>
      <c r="BY151" s="15"/>
      <c r="BZ151" s="15"/>
      <c r="CA151" s="15"/>
      <c r="CB151" s="169"/>
      <c r="CC151" s="15"/>
      <c r="CD151" s="15"/>
      <c r="CE151" s="15"/>
      <c r="CF151" s="15"/>
    </row>
    <row r="152" ht="14.2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234"/>
      <c r="BJ152" s="235"/>
      <c r="BK152" s="235"/>
      <c r="BL152" s="15"/>
      <c r="BM152" s="15"/>
      <c r="BN152" s="15"/>
      <c r="BO152" s="15"/>
      <c r="BP152" s="15"/>
      <c r="BQ152" s="15"/>
      <c r="BR152" s="15"/>
      <c r="BS152" s="15"/>
      <c r="BT152" s="15"/>
      <c r="BU152" s="15"/>
      <c r="BV152" s="15"/>
      <c r="BW152" s="15"/>
      <c r="BX152" s="15"/>
      <c r="BY152" s="15"/>
      <c r="BZ152" s="15"/>
      <c r="CA152" s="15"/>
      <c r="CB152" s="169"/>
      <c r="CC152" s="15"/>
      <c r="CD152" s="15"/>
      <c r="CE152" s="15"/>
      <c r="CF152" s="15"/>
    </row>
    <row r="153" ht="14.2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234"/>
      <c r="BJ153" s="235"/>
      <c r="BK153" s="235"/>
      <c r="BL153" s="15"/>
      <c r="BM153" s="15"/>
      <c r="BN153" s="15"/>
      <c r="BO153" s="15"/>
      <c r="BP153" s="15"/>
      <c r="BQ153" s="15"/>
      <c r="BR153" s="15"/>
      <c r="BS153" s="15"/>
      <c r="BT153" s="15"/>
      <c r="BU153" s="15"/>
      <c r="BV153" s="15"/>
      <c r="BW153" s="15"/>
      <c r="BX153" s="15"/>
      <c r="BY153" s="15"/>
      <c r="BZ153" s="15"/>
      <c r="CA153" s="15"/>
      <c r="CB153" s="169"/>
      <c r="CC153" s="15"/>
      <c r="CD153" s="15"/>
      <c r="CE153" s="15"/>
      <c r="CF153" s="15"/>
    </row>
    <row r="154" ht="14.2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234"/>
      <c r="BJ154" s="235"/>
      <c r="BK154" s="235"/>
      <c r="BL154" s="15"/>
      <c r="BM154" s="15"/>
      <c r="BN154" s="15"/>
      <c r="BO154" s="15"/>
      <c r="BP154" s="15"/>
      <c r="BQ154" s="15"/>
      <c r="BR154" s="15"/>
      <c r="BS154" s="15"/>
      <c r="BT154" s="15"/>
      <c r="BU154" s="15"/>
      <c r="BV154" s="15"/>
      <c r="BW154" s="15"/>
      <c r="BX154" s="15"/>
      <c r="BY154" s="15"/>
      <c r="BZ154" s="15"/>
      <c r="CA154" s="15"/>
      <c r="CB154" s="169"/>
      <c r="CC154" s="15"/>
      <c r="CD154" s="15"/>
      <c r="CE154" s="15"/>
      <c r="CF154" s="15"/>
    </row>
    <row r="155" ht="14.2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234"/>
      <c r="BJ155" s="235"/>
      <c r="BK155" s="235"/>
      <c r="BL155" s="15"/>
      <c r="BM155" s="15"/>
      <c r="BN155" s="15"/>
      <c r="BO155" s="15"/>
      <c r="BP155" s="15"/>
      <c r="BQ155" s="15"/>
      <c r="BR155" s="15"/>
      <c r="BS155" s="15"/>
      <c r="BT155" s="15"/>
      <c r="BU155" s="15"/>
      <c r="BV155" s="15"/>
      <c r="BW155" s="15"/>
      <c r="BX155" s="15"/>
      <c r="BY155" s="15"/>
      <c r="BZ155" s="15"/>
      <c r="CA155" s="15"/>
      <c r="CB155" s="169"/>
      <c r="CC155" s="15"/>
      <c r="CD155" s="15"/>
      <c r="CE155" s="15"/>
      <c r="CF155" s="15"/>
    </row>
    <row r="156" ht="14.2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234"/>
      <c r="BJ156" s="235"/>
      <c r="BK156" s="235"/>
      <c r="BL156" s="15"/>
      <c r="BM156" s="15"/>
      <c r="BN156" s="15"/>
      <c r="BO156" s="15"/>
      <c r="BP156" s="15"/>
      <c r="BQ156" s="15"/>
      <c r="BR156" s="15"/>
      <c r="BS156" s="15"/>
      <c r="BT156" s="15"/>
      <c r="BU156" s="15"/>
      <c r="BV156" s="15"/>
      <c r="BW156" s="15"/>
      <c r="BX156" s="15"/>
      <c r="BY156" s="15"/>
      <c r="BZ156" s="15"/>
      <c r="CA156" s="15"/>
      <c r="CB156" s="169"/>
      <c r="CC156" s="15"/>
      <c r="CD156" s="15"/>
      <c r="CE156" s="15"/>
      <c r="CF156" s="15"/>
    </row>
    <row r="157" ht="14.2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234"/>
      <c r="BJ157" s="235"/>
      <c r="BK157" s="235"/>
      <c r="BL157" s="15"/>
      <c r="BM157" s="15"/>
      <c r="BN157" s="15"/>
      <c r="BO157" s="15"/>
      <c r="BP157" s="15"/>
      <c r="BQ157" s="15"/>
      <c r="BR157" s="15"/>
      <c r="BS157" s="15"/>
      <c r="BT157" s="15"/>
      <c r="BU157" s="15"/>
      <c r="BV157" s="15"/>
      <c r="BW157" s="15"/>
      <c r="BX157" s="15"/>
      <c r="BY157" s="15"/>
      <c r="BZ157" s="15"/>
      <c r="CA157" s="15"/>
      <c r="CB157" s="169"/>
      <c r="CC157" s="15"/>
      <c r="CD157" s="15"/>
      <c r="CE157" s="15"/>
      <c r="CF157" s="15"/>
    </row>
    <row r="158" ht="14.2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234"/>
      <c r="BJ158" s="235"/>
      <c r="BK158" s="235"/>
      <c r="BL158" s="15"/>
      <c r="BM158" s="15"/>
      <c r="BN158" s="15"/>
      <c r="BO158" s="15"/>
      <c r="BP158" s="15"/>
      <c r="BQ158" s="15"/>
      <c r="BR158" s="15"/>
      <c r="BS158" s="15"/>
      <c r="BT158" s="15"/>
      <c r="BU158" s="15"/>
      <c r="BV158" s="15"/>
      <c r="BW158" s="15"/>
      <c r="BX158" s="15"/>
      <c r="BY158" s="15"/>
      <c r="BZ158" s="15"/>
      <c r="CA158" s="15"/>
      <c r="CB158" s="169"/>
      <c r="CC158" s="15"/>
      <c r="CD158" s="15"/>
      <c r="CE158" s="15"/>
      <c r="CF158" s="15"/>
    </row>
    <row r="159" ht="14.2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234"/>
      <c r="BJ159" s="235"/>
      <c r="BK159" s="235"/>
      <c r="BL159" s="15"/>
      <c r="BM159" s="15"/>
      <c r="BN159" s="15"/>
      <c r="BO159" s="15"/>
      <c r="BP159" s="15"/>
      <c r="BQ159" s="15"/>
      <c r="BR159" s="15"/>
      <c r="BS159" s="15"/>
      <c r="BT159" s="15"/>
      <c r="BU159" s="15"/>
      <c r="BV159" s="15"/>
      <c r="BW159" s="15"/>
      <c r="BX159" s="15"/>
      <c r="BY159" s="15"/>
      <c r="BZ159" s="15"/>
      <c r="CA159" s="15"/>
      <c r="CB159" s="169"/>
      <c r="CC159" s="15"/>
      <c r="CD159" s="15"/>
      <c r="CE159" s="15"/>
      <c r="CF159" s="15"/>
    </row>
    <row r="160" ht="14.2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234"/>
      <c r="BJ160" s="235"/>
      <c r="BK160" s="235"/>
      <c r="BL160" s="15"/>
      <c r="BM160" s="15"/>
      <c r="BN160" s="15"/>
      <c r="BO160" s="15"/>
      <c r="BP160" s="15"/>
      <c r="BQ160" s="15"/>
      <c r="BR160" s="15"/>
      <c r="BS160" s="15"/>
      <c r="BT160" s="15"/>
      <c r="BU160" s="15"/>
      <c r="BV160" s="15"/>
      <c r="BW160" s="15"/>
      <c r="BX160" s="15"/>
      <c r="BY160" s="15"/>
      <c r="BZ160" s="15"/>
      <c r="CA160" s="15"/>
      <c r="CB160" s="169"/>
      <c r="CC160" s="15"/>
      <c r="CD160" s="15"/>
      <c r="CE160" s="15"/>
      <c r="CF160" s="15"/>
    </row>
    <row r="161" ht="14.2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234"/>
      <c r="BJ161" s="235"/>
      <c r="BK161" s="235"/>
      <c r="BL161" s="15"/>
      <c r="BM161" s="15"/>
      <c r="BN161" s="15"/>
      <c r="BO161" s="15"/>
      <c r="BP161" s="15"/>
      <c r="BQ161" s="15"/>
      <c r="BR161" s="15"/>
      <c r="BS161" s="15"/>
      <c r="BT161" s="15"/>
      <c r="BU161" s="15"/>
      <c r="BV161" s="15"/>
      <c r="BW161" s="15"/>
      <c r="BX161" s="15"/>
      <c r="BY161" s="15"/>
      <c r="BZ161" s="15"/>
      <c r="CA161" s="15"/>
      <c r="CB161" s="169"/>
      <c r="CC161" s="15"/>
      <c r="CD161" s="15"/>
      <c r="CE161" s="15"/>
      <c r="CF161" s="15"/>
    </row>
    <row r="162" ht="14.2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234"/>
      <c r="BJ162" s="235"/>
      <c r="BK162" s="235"/>
      <c r="BL162" s="15"/>
      <c r="BM162" s="15"/>
      <c r="BN162" s="15"/>
      <c r="BO162" s="15"/>
      <c r="BP162" s="15"/>
      <c r="BQ162" s="15"/>
      <c r="BR162" s="15"/>
      <c r="BS162" s="15"/>
      <c r="BT162" s="15"/>
      <c r="BU162" s="15"/>
      <c r="BV162" s="15"/>
      <c r="BW162" s="15"/>
      <c r="BX162" s="15"/>
      <c r="BY162" s="15"/>
      <c r="BZ162" s="15"/>
      <c r="CA162" s="15"/>
      <c r="CB162" s="169"/>
      <c r="CC162" s="15"/>
      <c r="CD162" s="15"/>
      <c r="CE162" s="15"/>
      <c r="CF162" s="15"/>
    </row>
    <row r="163" ht="14.2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234"/>
      <c r="BJ163" s="235"/>
      <c r="BK163" s="235"/>
      <c r="BL163" s="15"/>
      <c r="BM163" s="15"/>
      <c r="BN163" s="15"/>
      <c r="BO163" s="15"/>
      <c r="BP163" s="15"/>
      <c r="BQ163" s="15"/>
      <c r="BR163" s="15"/>
      <c r="BS163" s="15"/>
      <c r="BT163" s="15"/>
      <c r="BU163" s="15"/>
      <c r="BV163" s="15"/>
      <c r="BW163" s="15"/>
      <c r="BX163" s="15"/>
      <c r="BY163" s="15"/>
      <c r="BZ163" s="15"/>
      <c r="CA163" s="15"/>
      <c r="CB163" s="169"/>
      <c r="CC163" s="15"/>
      <c r="CD163" s="15"/>
      <c r="CE163" s="15"/>
      <c r="CF163" s="15"/>
    </row>
    <row r="164" ht="14.2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234"/>
      <c r="BJ164" s="235"/>
      <c r="BK164" s="235"/>
      <c r="BL164" s="15"/>
      <c r="BM164" s="15"/>
      <c r="BN164" s="15"/>
      <c r="BO164" s="15"/>
      <c r="BP164" s="15"/>
      <c r="BQ164" s="15"/>
      <c r="BR164" s="15"/>
      <c r="BS164" s="15"/>
      <c r="BT164" s="15"/>
      <c r="BU164" s="15"/>
      <c r="BV164" s="15"/>
      <c r="BW164" s="15"/>
      <c r="BX164" s="15"/>
      <c r="BY164" s="15"/>
      <c r="BZ164" s="15"/>
      <c r="CA164" s="15"/>
      <c r="CB164" s="169"/>
      <c r="CC164" s="15"/>
      <c r="CD164" s="15"/>
      <c r="CE164" s="15"/>
      <c r="CF164" s="15"/>
    </row>
    <row r="165" ht="14.2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234"/>
      <c r="BJ165" s="235"/>
      <c r="BK165" s="235"/>
      <c r="BL165" s="15"/>
      <c r="BM165" s="15"/>
      <c r="BN165" s="15"/>
      <c r="BO165" s="15"/>
      <c r="BP165" s="15"/>
      <c r="BQ165" s="15"/>
      <c r="BR165" s="15"/>
      <c r="BS165" s="15"/>
      <c r="BT165" s="15"/>
      <c r="BU165" s="15"/>
      <c r="BV165" s="15"/>
      <c r="BW165" s="15"/>
      <c r="BX165" s="15"/>
      <c r="BY165" s="15"/>
      <c r="BZ165" s="15"/>
      <c r="CA165" s="15"/>
      <c r="CB165" s="169"/>
      <c r="CC165" s="15"/>
      <c r="CD165" s="15"/>
      <c r="CE165" s="15"/>
      <c r="CF165" s="15"/>
    </row>
    <row r="166" ht="14.2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234"/>
      <c r="BJ166" s="235"/>
      <c r="BK166" s="235"/>
      <c r="BL166" s="15"/>
      <c r="BM166" s="15"/>
      <c r="BN166" s="15"/>
      <c r="BO166" s="15"/>
      <c r="BP166" s="15"/>
      <c r="BQ166" s="15"/>
      <c r="BR166" s="15"/>
      <c r="BS166" s="15"/>
      <c r="BT166" s="15"/>
      <c r="BU166" s="15"/>
      <c r="BV166" s="15"/>
      <c r="BW166" s="15"/>
      <c r="BX166" s="15"/>
      <c r="BY166" s="15"/>
      <c r="BZ166" s="15"/>
      <c r="CA166" s="15"/>
      <c r="CB166" s="169"/>
      <c r="CC166" s="15"/>
      <c r="CD166" s="15"/>
      <c r="CE166" s="15"/>
      <c r="CF166" s="15"/>
    </row>
    <row r="167" ht="14.2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234"/>
      <c r="BJ167" s="235"/>
      <c r="BK167" s="235"/>
      <c r="BL167" s="15"/>
      <c r="BM167" s="15"/>
      <c r="BN167" s="15"/>
      <c r="BO167" s="15"/>
      <c r="BP167" s="15"/>
      <c r="BQ167" s="15"/>
      <c r="BR167" s="15"/>
      <c r="BS167" s="15"/>
      <c r="BT167" s="15"/>
      <c r="BU167" s="15"/>
      <c r="BV167" s="15"/>
      <c r="BW167" s="15"/>
      <c r="BX167" s="15"/>
      <c r="BY167" s="15"/>
      <c r="BZ167" s="15"/>
      <c r="CA167" s="15"/>
      <c r="CB167" s="169"/>
      <c r="CC167" s="15"/>
      <c r="CD167" s="15"/>
      <c r="CE167" s="15"/>
      <c r="CF167" s="15"/>
    </row>
    <row r="168" ht="14.2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234"/>
      <c r="BJ168" s="235"/>
      <c r="BK168" s="235"/>
      <c r="BL168" s="15"/>
      <c r="BM168" s="15"/>
      <c r="BN168" s="15"/>
      <c r="BO168" s="15"/>
      <c r="BP168" s="15"/>
      <c r="BQ168" s="15"/>
      <c r="BR168" s="15"/>
      <c r="BS168" s="15"/>
      <c r="BT168" s="15"/>
      <c r="BU168" s="15"/>
      <c r="BV168" s="15"/>
      <c r="BW168" s="15"/>
      <c r="BX168" s="15"/>
      <c r="BY168" s="15"/>
      <c r="BZ168" s="15"/>
      <c r="CA168" s="15"/>
      <c r="CB168" s="169"/>
      <c r="CC168" s="15"/>
      <c r="CD168" s="15"/>
      <c r="CE168" s="15"/>
      <c r="CF168" s="15"/>
    </row>
    <row r="169" ht="14.2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234"/>
      <c r="BJ169" s="235"/>
      <c r="BK169" s="235"/>
      <c r="BL169" s="15"/>
      <c r="BM169" s="15"/>
      <c r="BN169" s="15"/>
      <c r="BO169" s="15"/>
      <c r="BP169" s="15"/>
      <c r="BQ169" s="15"/>
      <c r="BR169" s="15"/>
      <c r="BS169" s="15"/>
      <c r="BT169" s="15"/>
      <c r="BU169" s="15"/>
      <c r="BV169" s="15"/>
      <c r="BW169" s="15"/>
      <c r="BX169" s="15"/>
      <c r="BY169" s="15"/>
      <c r="BZ169" s="15"/>
      <c r="CA169" s="15"/>
      <c r="CB169" s="169"/>
      <c r="CC169" s="15"/>
      <c r="CD169" s="15"/>
      <c r="CE169" s="15"/>
      <c r="CF169" s="15"/>
    </row>
    <row r="170" ht="14.2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234"/>
      <c r="BJ170" s="235"/>
      <c r="BK170" s="235"/>
      <c r="BL170" s="15"/>
      <c r="BM170" s="15"/>
      <c r="BN170" s="15"/>
      <c r="BO170" s="15"/>
      <c r="BP170" s="15"/>
      <c r="BQ170" s="15"/>
      <c r="BR170" s="15"/>
      <c r="BS170" s="15"/>
      <c r="BT170" s="15"/>
      <c r="BU170" s="15"/>
      <c r="BV170" s="15"/>
      <c r="BW170" s="15"/>
      <c r="BX170" s="15"/>
      <c r="BY170" s="15"/>
      <c r="BZ170" s="15"/>
      <c r="CA170" s="15"/>
      <c r="CB170" s="169"/>
      <c r="CC170" s="15"/>
      <c r="CD170" s="15"/>
      <c r="CE170" s="15"/>
      <c r="CF170" s="15"/>
    </row>
    <row r="171" ht="14.2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234"/>
      <c r="BJ171" s="235"/>
      <c r="BK171" s="235"/>
      <c r="BL171" s="15"/>
      <c r="BM171" s="15"/>
      <c r="BN171" s="15"/>
      <c r="BO171" s="15"/>
      <c r="BP171" s="15"/>
      <c r="BQ171" s="15"/>
      <c r="BR171" s="15"/>
      <c r="BS171" s="15"/>
      <c r="BT171" s="15"/>
      <c r="BU171" s="15"/>
      <c r="BV171" s="15"/>
      <c r="BW171" s="15"/>
      <c r="BX171" s="15"/>
      <c r="BY171" s="15"/>
      <c r="BZ171" s="15"/>
      <c r="CA171" s="15"/>
      <c r="CB171" s="169"/>
      <c r="CC171" s="15"/>
      <c r="CD171" s="15"/>
      <c r="CE171" s="15"/>
      <c r="CF171" s="15"/>
    </row>
    <row r="172" ht="14.2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234"/>
      <c r="BJ172" s="235"/>
      <c r="BK172" s="235"/>
      <c r="BL172" s="15"/>
      <c r="BM172" s="15"/>
      <c r="BN172" s="15"/>
      <c r="BO172" s="15"/>
      <c r="BP172" s="15"/>
      <c r="BQ172" s="15"/>
      <c r="BR172" s="15"/>
      <c r="BS172" s="15"/>
      <c r="BT172" s="15"/>
      <c r="BU172" s="15"/>
      <c r="BV172" s="15"/>
      <c r="BW172" s="15"/>
      <c r="BX172" s="15"/>
      <c r="BY172" s="15"/>
      <c r="BZ172" s="15"/>
      <c r="CA172" s="15"/>
      <c r="CB172" s="169"/>
      <c r="CC172" s="15"/>
      <c r="CD172" s="15"/>
      <c r="CE172" s="15"/>
      <c r="CF172" s="15"/>
    </row>
    <row r="173" ht="14.2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234"/>
      <c r="BJ173" s="235"/>
      <c r="BK173" s="235"/>
      <c r="BL173" s="15"/>
      <c r="BM173" s="15"/>
      <c r="BN173" s="15"/>
      <c r="BO173" s="15"/>
      <c r="BP173" s="15"/>
      <c r="BQ173" s="15"/>
      <c r="BR173" s="15"/>
      <c r="BS173" s="15"/>
      <c r="BT173" s="15"/>
      <c r="BU173" s="15"/>
      <c r="BV173" s="15"/>
      <c r="BW173" s="15"/>
      <c r="BX173" s="15"/>
      <c r="BY173" s="15"/>
      <c r="BZ173" s="15"/>
      <c r="CA173" s="15"/>
      <c r="CB173" s="169"/>
      <c r="CC173" s="15"/>
      <c r="CD173" s="15"/>
      <c r="CE173" s="15"/>
      <c r="CF173" s="15"/>
    </row>
    <row r="174" ht="14.2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234"/>
      <c r="BJ174" s="235"/>
      <c r="BK174" s="235"/>
      <c r="BL174" s="15"/>
      <c r="BM174" s="15"/>
      <c r="BN174" s="15"/>
      <c r="BO174" s="15"/>
      <c r="BP174" s="15"/>
      <c r="BQ174" s="15"/>
      <c r="BR174" s="15"/>
      <c r="BS174" s="15"/>
      <c r="BT174" s="15"/>
      <c r="BU174" s="15"/>
      <c r="BV174" s="15"/>
      <c r="BW174" s="15"/>
      <c r="BX174" s="15"/>
      <c r="BY174" s="15"/>
      <c r="BZ174" s="15"/>
      <c r="CA174" s="15"/>
      <c r="CB174" s="169"/>
      <c r="CC174" s="15"/>
      <c r="CD174" s="15"/>
      <c r="CE174" s="15"/>
      <c r="CF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234"/>
      <c r="BJ175" s="235"/>
      <c r="BK175" s="235"/>
      <c r="BL175" s="15"/>
      <c r="BM175" s="15"/>
      <c r="BN175" s="15"/>
      <c r="BO175" s="15"/>
      <c r="BP175" s="15"/>
      <c r="BQ175" s="15"/>
      <c r="BR175" s="15"/>
      <c r="BS175" s="15"/>
      <c r="BT175" s="15"/>
      <c r="BU175" s="15"/>
      <c r="BV175" s="15"/>
      <c r="BW175" s="15"/>
      <c r="BX175" s="15"/>
      <c r="BY175" s="15"/>
      <c r="BZ175" s="15"/>
      <c r="CA175" s="15"/>
      <c r="CB175" s="169"/>
      <c r="CC175" s="15"/>
      <c r="CD175" s="15"/>
      <c r="CE175" s="15"/>
      <c r="CF175" s="15"/>
    </row>
    <row r="176" ht="14.2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234"/>
      <c r="BJ176" s="235"/>
      <c r="BK176" s="235"/>
      <c r="BL176" s="15"/>
      <c r="BM176" s="15"/>
      <c r="BN176" s="15"/>
      <c r="BO176" s="15"/>
      <c r="BP176" s="15"/>
      <c r="BQ176" s="15"/>
      <c r="BR176" s="15"/>
      <c r="BS176" s="15"/>
      <c r="BT176" s="15"/>
      <c r="BU176" s="15"/>
      <c r="BV176" s="15"/>
      <c r="BW176" s="15"/>
      <c r="BX176" s="15"/>
      <c r="BY176" s="15"/>
      <c r="BZ176" s="15"/>
      <c r="CA176" s="15"/>
      <c r="CB176" s="169"/>
      <c r="CC176" s="15"/>
      <c r="CD176" s="15"/>
      <c r="CE176" s="15"/>
      <c r="CF176" s="15"/>
    </row>
    <row r="177" ht="14.2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234"/>
      <c r="BJ177" s="235"/>
      <c r="BK177" s="235"/>
      <c r="BL177" s="15"/>
      <c r="BM177" s="15"/>
      <c r="BN177" s="15"/>
      <c r="BO177" s="15"/>
      <c r="BP177" s="15"/>
      <c r="BQ177" s="15"/>
      <c r="BR177" s="15"/>
      <c r="BS177" s="15"/>
      <c r="BT177" s="15"/>
      <c r="BU177" s="15"/>
      <c r="BV177" s="15"/>
      <c r="BW177" s="15"/>
      <c r="BX177" s="15"/>
      <c r="BY177" s="15"/>
      <c r="BZ177" s="15"/>
      <c r="CA177" s="15"/>
      <c r="CB177" s="169"/>
      <c r="CC177" s="15"/>
      <c r="CD177" s="15"/>
      <c r="CE177" s="15"/>
      <c r="CF177" s="15"/>
    </row>
    <row r="178" ht="14.2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234"/>
      <c r="BJ178" s="235"/>
      <c r="BK178" s="235"/>
      <c r="BL178" s="15"/>
      <c r="BM178" s="15"/>
      <c r="BN178" s="15"/>
      <c r="BO178" s="15"/>
      <c r="BP178" s="15"/>
      <c r="BQ178" s="15"/>
      <c r="BR178" s="15"/>
      <c r="BS178" s="15"/>
      <c r="BT178" s="15"/>
      <c r="BU178" s="15"/>
      <c r="BV178" s="15"/>
      <c r="BW178" s="15"/>
      <c r="BX178" s="15"/>
      <c r="BY178" s="15"/>
      <c r="BZ178" s="15"/>
      <c r="CA178" s="15"/>
      <c r="CB178" s="169"/>
      <c r="CC178" s="15"/>
      <c r="CD178" s="15"/>
      <c r="CE178" s="15"/>
      <c r="CF178" s="15"/>
    </row>
    <row r="179" ht="14.2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234"/>
      <c r="BJ179" s="235"/>
      <c r="BK179" s="235"/>
      <c r="BL179" s="15"/>
      <c r="BM179" s="15"/>
      <c r="BN179" s="15"/>
      <c r="BO179" s="15"/>
      <c r="BP179" s="15"/>
      <c r="BQ179" s="15"/>
      <c r="BR179" s="15"/>
      <c r="BS179" s="15"/>
      <c r="BT179" s="15"/>
      <c r="BU179" s="15"/>
      <c r="BV179" s="15"/>
      <c r="BW179" s="15"/>
      <c r="BX179" s="15"/>
      <c r="BY179" s="15"/>
      <c r="BZ179" s="15"/>
      <c r="CA179" s="15"/>
      <c r="CB179" s="169"/>
      <c r="CC179" s="15"/>
      <c r="CD179" s="15"/>
      <c r="CE179" s="15"/>
      <c r="CF179" s="15"/>
    </row>
    <row r="180" ht="14.2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234"/>
      <c r="BJ180" s="235"/>
      <c r="BK180" s="235"/>
      <c r="BL180" s="15"/>
      <c r="BM180" s="15"/>
      <c r="BN180" s="15"/>
      <c r="BO180" s="15"/>
      <c r="BP180" s="15"/>
      <c r="BQ180" s="15"/>
      <c r="BR180" s="15"/>
      <c r="BS180" s="15"/>
      <c r="BT180" s="15"/>
      <c r="BU180" s="15"/>
      <c r="BV180" s="15"/>
      <c r="BW180" s="15"/>
      <c r="BX180" s="15"/>
      <c r="BY180" s="15"/>
      <c r="BZ180" s="15"/>
      <c r="CA180" s="15"/>
      <c r="CB180" s="169"/>
      <c r="CC180" s="15"/>
      <c r="CD180" s="15"/>
      <c r="CE180" s="15"/>
      <c r="CF180" s="15"/>
    </row>
    <row r="181" ht="14.2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234"/>
      <c r="BJ181" s="235"/>
      <c r="BK181" s="235"/>
      <c r="BL181" s="15"/>
      <c r="BM181" s="15"/>
      <c r="BN181" s="15"/>
      <c r="BO181" s="15"/>
      <c r="BP181" s="15"/>
      <c r="BQ181" s="15"/>
      <c r="BR181" s="15"/>
      <c r="BS181" s="15"/>
      <c r="BT181" s="15"/>
      <c r="BU181" s="15"/>
      <c r="BV181" s="15"/>
      <c r="BW181" s="15"/>
      <c r="BX181" s="15"/>
      <c r="BY181" s="15"/>
      <c r="BZ181" s="15"/>
      <c r="CA181" s="15"/>
      <c r="CB181" s="169"/>
      <c r="CC181" s="15"/>
      <c r="CD181" s="15"/>
      <c r="CE181" s="15"/>
      <c r="CF181" s="15"/>
    </row>
    <row r="182" ht="14.2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234"/>
      <c r="BJ182" s="235"/>
      <c r="BK182" s="235"/>
      <c r="BL182" s="15"/>
      <c r="BM182" s="15"/>
      <c r="BN182" s="15"/>
      <c r="BO182" s="15"/>
      <c r="BP182" s="15"/>
      <c r="BQ182" s="15"/>
      <c r="BR182" s="15"/>
      <c r="BS182" s="15"/>
      <c r="BT182" s="15"/>
      <c r="BU182" s="15"/>
      <c r="BV182" s="15"/>
      <c r="BW182" s="15"/>
      <c r="BX182" s="15"/>
      <c r="BY182" s="15"/>
      <c r="BZ182" s="15"/>
      <c r="CA182" s="15"/>
      <c r="CB182" s="169"/>
      <c r="CC182" s="15"/>
      <c r="CD182" s="15"/>
      <c r="CE182" s="15"/>
      <c r="CF182" s="15"/>
    </row>
    <row r="183" ht="14.2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234"/>
      <c r="BJ183" s="235"/>
      <c r="BK183" s="235"/>
      <c r="BL183" s="15"/>
      <c r="BM183" s="15"/>
      <c r="BN183" s="15"/>
      <c r="BO183" s="15"/>
      <c r="BP183" s="15"/>
      <c r="BQ183" s="15"/>
      <c r="BR183" s="15"/>
      <c r="BS183" s="15"/>
      <c r="BT183" s="15"/>
      <c r="BU183" s="15"/>
      <c r="BV183" s="15"/>
      <c r="BW183" s="15"/>
      <c r="BX183" s="15"/>
      <c r="BY183" s="15"/>
      <c r="BZ183" s="15"/>
      <c r="CA183" s="15"/>
      <c r="CB183" s="169"/>
      <c r="CC183" s="15"/>
      <c r="CD183" s="15"/>
      <c r="CE183" s="15"/>
      <c r="CF183" s="15"/>
    </row>
    <row r="184" ht="14.2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234"/>
      <c r="BJ184" s="235"/>
      <c r="BK184" s="235"/>
      <c r="BL184" s="15"/>
      <c r="BM184" s="15"/>
      <c r="BN184" s="15"/>
      <c r="BO184" s="15"/>
      <c r="BP184" s="15"/>
      <c r="BQ184" s="15"/>
      <c r="BR184" s="15"/>
      <c r="BS184" s="15"/>
      <c r="BT184" s="15"/>
      <c r="BU184" s="15"/>
      <c r="BV184" s="15"/>
      <c r="BW184" s="15"/>
      <c r="BX184" s="15"/>
      <c r="BY184" s="15"/>
      <c r="BZ184" s="15"/>
      <c r="CA184" s="15"/>
      <c r="CB184" s="169"/>
      <c r="CC184" s="15"/>
      <c r="CD184" s="15"/>
      <c r="CE184" s="15"/>
      <c r="CF184" s="15"/>
    </row>
    <row r="185" ht="14.2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234"/>
      <c r="BJ185" s="235"/>
      <c r="BK185" s="235"/>
      <c r="BL185" s="15"/>
      <c r="BM185" s="15"/>
      <c r="BN185" s="15"/>
      <c r="BO185" s="15"/>
      <c r="BP185" s="15"/>
      <c r="BQ185" s="15"/>
      <c r="BR185" s="15"/>
      <c r="BS185" s="15"/>
      <c r="BT185" s="15"/>
      <c r="BU185" s="15"/>
      <c r="BV185" s="15"/>
      <c r="BW185" s="15"/>
      <c r="BX185" s="15"/>
      <c r="BY185" s="15"/>
      <c r="BZ185" s="15"/>
      <c r="CA185" s="15"/>
      <c r="CB185" s="169"/>
      <c r="CC185" s="15"/>
      <c r="CD185" s="15"/>
      <c r="CE185" s="15"/>
      <c r="CF185" s="15"/>
    </row>
    <row r="186" ht="14.2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234"/>
      <c r="BJ186" s="235"/>
      <c r="BK186" s="235"/>
      <c r="BL186" s="15"/>
      <c r="BM186" s="15"/>
      <c r="BN186" s="15"/>
      <c r="BO186" s="15"/>
      <c r="BP186" s="15"/>
      <c r="BQ186" s="15"/>
      <c r="BR186" s="15"/>
      <c r="BS186" s="15"/>
      <c r="BT186" s="15"/>
      <c r="BU186" s="15"/>
      <c r="BV186" s="15"/>
      <c r="BW186" s="15"/>
      <c r="BX186" s="15"/>
      <c r="BY186" s="15"/>
      <c r="BZ186" s="15"/>
      <c r="CA186" s="15"/>
      <c r="CB186" s="169"/>
      <c r="CC186" s="15"/>
      <c r="CD186" s="15"/>
      <c r="CE186" s="15"/>
      <c r="CF186" s="15"/>
    </row>
    <row r="187" ht="14.2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234"/>
      <c r="BJ187" s="235"/>
      <c r="BK187" s="235"/>
      <c r="BL187" s="15"/>
      <c r="BM187" s="15"/>
      <c r="BN187" s="15"/>
      <c r="BO187" s="15"/>
      <c r="BP187" s="15"/>
      <c r="BQ187" s="15"/>
      <c r="BR187" s="15"/>
      <c r="BS187" s="15"/>
      <c r="BT187" s="15"/>
      <c r="BU187" s="15"/>
      <c r="BV187" s="15"/>
      <c r="BW187" s="15"/>
      <c r="BX187" s="15"/>
      <c r="BY187" s="15"/>
      <c r="BZ187" s="15"/>
      <c r="CA187" s="15"/>
      <c r="CB187" s="169"/>
      <c r="CC187" s="15"/>
      <c r="CD187" s="15"/>
      <c r="CE187" s="15"/>
      <c r="CF187" s="15"/>
    </row>
    <row r="188" ht="14.2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234"/>
      <c r="BJ188" s="235"/>
      <c r="BK188" s="235"/>
      <c r="BL188" s="15"/>
      <c r="BM188" s="15"/>
      <c r="BN188" s="15"/>
      <c r="BO188" s="15"/>
      <c r="BP188" s="15"/>
      <c r="BQ188" s="15"/>
      <c r="BR188" s="15"/>
      <c r="BS188" s="15"/>
      <c r="BT188" s="15"/>
      <c r="BU188" s="15"/>
      <c r="BV188" s="15"/>
      <c r="BW188" s="15"/>
      <c r="BX188" s="15"/>
      <c r="BY188" s="15"/>
      <c r="BZ188" s="15"/>
      <c r="CA188" s="15"/>
      <c r="CB188" s="169"/>
      <c r="CC188" s="15"/>
      <c r="CD188" s="15"/>
      <c r="CE188" s="15"/>
      <c r="CF188" s="15"/>
    </row>
    <row r="189" ht="14.2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234"/>
      <c r="BJ189" s="235"/>
      <c r="BK189" s="235"/>
      <c r="BL189" s="15"/>
      <c r="BM189" s="15"/>
      <c r="BN189" s="15"/>
      <c r="BO189" s="15"/>
      <c r="BP189" s="15"/>
      <c r="BQ189" s="15"/>
      <c r="BR189" s="15"/>
      <c r="BS189" s="15"/>
      <c r="BT189" s="15"/>
      <c r="BU189" s="15"/>
      <c r="BV189" s="15"/>
      <c r="BW189" s="15"/>
      <c r="BX189" s="15"/>
      <c r="BY189" s="15"/>
      <c r="BZ189" s="15"/>
      <c r="CA189" s="15"/>
      <c r="CB189" s="169"/>
      <c r="CC189" s="15"/>
      <c r="CD189" s="15"/>
      <c r="CE189" s="15"/>
      <c r="CF189" s="15"/>
    </row>
    <row r="190" ht="14.2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234"/>
      <c r="BJ190" s="235"/>
      <c r="BK190" s="235"/>
      <c r="BL190" s="15"/>
      <c r="BM190" s="15"/>
      <c r="BN190" s="15"/>
      <c r="BO190" s="15"/>
      <c r="BP190" s="15"/>
      <c r="BQ190" s="15"/>
      <c r="BR190" s="15"/>
      <c r="BS190" s="15"/>
      <c r="BT190" s="15"/>
      <c r="BU190" s="15"/>
      <c r="BV190" s="15"/>
      <c r="BW190" s="15"/>
      <c r="BX190" s="15"/>
      <c r="BY190" s="15"/>
      <c r="BZ190" s="15"/>
      <c r="CA190" s="15"/>
      <c r="CB190" s="169"/>
      <c r="CC190" s="15"/>
      <c r="CD190" s="15"/>
      <c r="CE190" s="15"/>
      <c r="CF190" s="15"/>
    </row>
    <row r="191" ht="14.2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234"/>
      <c r="BJ191" s="235"/>
      <c r="BK191" s="235"/>
      <c r="BL191" s="15"/>
      <c r="BM191" s="15"/>
      <c r="BN191" s="15"/>
      <c r="BO191" s="15"/>
      <c r="BP191" s="15"/>
      <c r="BQ191" s="15"/>
      <c r="BR191" s="15"/>
      <c r="BS191" s="15"/>
      <c r="BT191" s="15"/>
      <c r="BU191" s="15"/>
      <c r="BV191" s="15"/>
      <c r="BW191" s="15"/>
      <c r="BX191" s="15"/>
      <c r="BY191" s="15"/>
      <c r="BZ191" s="15"/>
      <c r="CA191" s="15"/>
      <c r="CB191" s="169"/>
      <c r="CC191" s="15"/>
      <c r="CD191" s="15"/>
      <c r="CE191" s="15"/>
      <c r="CF191" s="15"/>
    </row>
    <row r="192" ht="14.2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234"/>
      <c r="BJ192" s="235"/>
      <c r="BK192" s="235"/>
      <c r="BL192" s="15"/>
      <c r="BM192" s="15"/>
      <c r="BN192" s="15"/>
      <c r="BO192" s="15"/>
      <c r="BP192" s="15"/>
      <c r="BQ192" s="15"/>
      <c r="BR192" s="15"/>
      <c r="BS192" s="15"/>
      <c r="BT192" s="15"/>
      <c r="BU192" s="15"/>
      <c r="BV192" s="15"/>
      <c r="BW192" s="15"/>
      <c r="BX192" s="15"/>
      <c r="BY192" s="15"/>
      <c r="BZ192" s="15"/>
      <c r="CA192" s="15"/>
      <c r="CB192" s="169"/>
      <c r="CC192" s="15"/>
      <c r="CD192" s="15"/>
      <c r="CE192" s="15"/>
      <c r="CF192" s="15"/>
    </row>
    <row r="193" ht="14.2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234"/>
      <c r="BJ193" s="235"/>
      <c r="BK193" s="235"/>
      <c r="BL193" s="15"/>
      <c r="BM193" s="15"/>
      <c r="BN193" s="15"/>
      <c r="BO193" s="15"/>
      <c r="BP193" s="15"/>
      <c r="BQ193" s="15"/>
      <c r="BR193" s="15"/>
      <c r="BS193" s="15"/>
      <c r="BT193" s="15"/>
      <c r="BU193" s="15"/>
      <c r="BV193" s="15"/>
      <c r="BW193" s="15"/>
      <c r="BX193" s="15"/>
      <c r="BY193" s="15"/>
      <c r="BZ193" s="15"/>
      <c r="CA193" s="15"/>
      <c r="CB193" s="169"/>
      <c r="CC193" s="15"/>
      <c r="CD193" s="15"/>
      <c r="CE193" s="15"/>
      <c r="CF193" s="15"/>
    </row>
    <row r="194" ht="14.2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234"/>
      <c r="BJ194" s="235"/>
      <c r="BK194" s="235"/>
      <c r="BL194" s="15"/>
      <c r="BM194" s="15"/>
      <c r="BN194" s="15"/>
      <c r="BO194" s="15"/>
      <c r="BP194" s="15"/>
      <c r="BQ194" s="15"/>
      <c r="BR194" s="15"/>
      <c r="BS194" s="15"/>
      <c r="BT194" s="15"/>
      <c r="BU194" s="15"/>
      <c r="BV194" s="15"/>
      <c r="BW194" s="15"/>
      <c r="BX194" s="15"/>
      <c r="BY194" s="15"/>
      <c r="BZ194" s="15"/>
      <c r="CA194" s="15"/>
      <c r="CB194" s="169"/>
      <c r="CC194" s="15"/>
      <c r="CD194" s="15"/>
      <c r="CE194" s="15"/>
      <c r="CF194" s="15"/>
    </row>
    <row r="195" ht="14.2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234"/>
      <c r="BJ195" s="235"/>
      <c r="BK195" s="235"/>
      <c r="BL195" s="15"/>
      <c r="BM195" s="15"/>
      <c r="BN195" s="15"/>
      <c r="BO195" s="15"/>
      <c r="BP195" s="15"/>
      <c r="BQ195" s="15"/>
      <c r="BR195" s="15"/>
      <c r="BS195" s="15"/>
      <c r="BT195" s="15"/>
      <c r="BU195" s="15"/>
      <c r="BV195" s="15"/>
      <c r="BW195" s="15"/>
      <c r="BX195" s="15"/>
      <c r="BY195" s="15"/>
      <c r="BZ195" s="15"/>
      <c r="CA195" s="15"/>
      <c r="CB195" s="169"/>
      <c r="CC195" s="15"/>
      <c r="CD195" s="15"/>
      <c r="CE195" s="15"/>
      <c r="CF195" s="15"/>
    </row>
    <row r="196" ht="14.2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234"/>
      <c r="BJ196" s="235"/>
      <c r="BK196" s="235"/>
      <c r="BL196" s="15"/>
      <c r="BM196" s="15"/>
      <c r="BN196" s="15"/>
      <c r="BO196" s="15"/>
      <c r="BP196" s="15"/>
      <c r="BQ196" s="15"/>
      <c r="BR196" s="15"/>
      <c r="BS196" s="15"/>
      <c r="BT196" s="15"/>
      <c r="BU196" s="15"/>
      <c r="BV196" s="15"/>
      <c r="BW196" s="15"/>
      <c r="BX196" s="15"/>
      <c r="BY196" s="15"/>
      <c r="BZ196" s="15"/>
      <c r="CA196" s="15"/>
      <c r="CB196" s="169"/>
      <c r="CC196" s="15"/>
      <c r="CD196" s="15"/>
      <c r="CE196" s="15"/>
      <c r="CF196" s="15"/>
    </row>
    <row r="197" ht="14.2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234"/>
      <c r="BJ197" s="235"/>
      <c r="BK197" s="235"/>
      <c r="BL197" s="15"/>
      <c r="BM197" s="15"/>
      <c r="BN197" s="15"/>
      <c r="BO197" s="15"/>
      <c r="BP197" s="15"/>
      <c r="BQ197" s="15"/>
      <c r="BR197" s="15"/>
      <c r="BS197" s="15"/>
      <c r="BT197" s="15"/>
      <c r="BU197" s="15"/>
      <c r="BV197" s="15"/>
      <c r="BW197" s="15"/>
      <c r="BX197" s="15"/>
      <c r="BY197" s="15"/>
      <c r="BZ197" s="15"/>
      <c r="CA197" s="15"/>
      <c r="CB197" s="169"/>
      <c r="CC197" s="15"/>
      <c r="CD197" s="15"/>
      <c r="CE197" s="15"/>
      <c r="CF197" s="15"/>
    </row>
    <row r="198" ht="14.2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234"/>
      <c r="BJ198" s="235"/>
      <c r="BK198" s="235"/>
      <c r="BL198" s="15"/>
      <c r="BM198" s="15"/>
      <c r="BN198" s="15"/>
      <c r="BO198" s="15"/>
      <c r="BP198" s="15"/>
      <c r="BQ198" s="15"/>
      <c r="BR198" s="15"/>
      <c r="BS198" s="15"/>
      <c r="BT198" s="15"/>
      <c r="BU198" s="15"/>
      <c r="BV198" s="15"/>
      <c r="BW198" s="15"/>
      <c r="BX198" s="15"/>
      <c r="BY198" s="15"/>
      <c r="BZ198" s="15"/>
      <c r="CA198" s="15"/>
      <c r="CB198" s="169"/>
      <c r="CC198" s="15"/>
      <c r="CD198" s="15"/>
      <c r="CE198" s="15"/>
      <c r="CF198" s="15"/>
    </row>
    <row r="199" ht="14.2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234"/>
      <c r="BJ199" s="235"/>
      <c r="BK199" s="235"/>
      <c r="BL199" s="15"/>
      <c r="BM199" s="15"/>
      <c r="BN199" s="15"/>
      <c r="BO199" s="15"/>
      <c r="BP199" s="15"/>
      <c r="BQ199" s="15"/>
      <c r="BR199" s="15"/>
      <c r="BS199" s="15"/>
      <c r="BT199" s="15"/>
      <c r="BU199" s="15"/>
      <c r="BV199" s="15"/>
      <c r="BW199" s="15"/>
      <c r="BX199" s="15"/>
      <c r="BY199" s="15"/>
      <c r="BZ199" s="15"/>
      <c r="CA199" s="15"/>
      <c r="CB199" s="169"/>
      <c r="CC199" s="15"/>
      <c r="CD199" s="15"/>
      <c r="CE199" s="15"/>
      <c r="CF199" s="15"/>
    </row>
    <row r="200" ht="14.2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234"/>
      <c r="BJ200" s="235"/>
      <c r="BK200" s="235"/>
      <c r="BL200" s="15"/>
      <c r="BM200" s="15"/>
      <c r="BN200" s="15"/>
      <c r="BO200" s="15"/>
      <c r="BP200" s="15"/>
      <c r="BQ200" s="15"/>
      <c r="BR200" s="15"/>
      <c r="BS200" s="15"/>
      <c r="BT200" s="15"/>
      <c r="BU200" s="15"/>
      <c r="BV200" s="15"/>
      <c r="BW200" s="15"/>
      <c r="BX200" s="15"/>
      <c r="BY200" s="15"/>
      <c r="BZ200" s="15"/>
      <c r="CA200" s="15"/>
      <c r="CB200" s="169"/>
      <c r="CC200" s="15"/>
      <c r="CD200" s="15"/>
      <c r="CE200" s="15"/>
      <c r="CF200" s="15"/>
    </row>
    <row r="201" ht="14.2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234"/>
      <c r="BJ201" s="235"/>
      <c r="BK201" s="235"/>
      <c r="BL201" s="15"/>
      <c r="BM201" s="15"/>
      <c r="BN201" s="15"/>
      <c r="BO201" s="15"/>
      <c r="BP201" s="15"/>
      <c r="BQ201" s="15"/>
      <c r="BR201" s="15"/>
      <c r="BS201" s="15"/>
      <c r="BT201" s="15"/>
      <c r="BU201" s="15"/>
      <c r="BV201" s="15"/>
      <c r="BW201" s="15"/>
      <c r="BX201" s="15"/>
      <c r="BY201" s="15"/>
      <c r="BZ201" s="15"/>
      <c r="CA201" s="15"/>
      <c r="CB201" s="169"/>
      <c r="CC201" s="15"/>
      <c r="CD201" s="15"/>
      <c r="CE201" s="15"/>
      <c r="CF201" s="15"/>
    </row>
    <row r="202" ht="14.2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234"/>
      <c r="BJ202" s="235"/>
      <c r="BK202" s="235"/>
      <c r="BL202" s="15"/>
      <c r="BM202" s="15"/>
      <c r="BN202" s="15"/>
      <c r="BO202" s="15"/>
      <c r="BP202" s="15"/>
      <c r="BQ202" s="15"/>
      <c r="BR202" s="15"/>
      <c r="BS202" s="15"/>
      <c r="BT202" s="15"/>
      <c r="BU202" s="15"/>
      <c r="BV202" s="15"/>
      <c r="BW202" s="15"/>
      <c r="BX202" s="15"/>
      <c r="BY202" s="15"/>
      <c r="BZ202" s="15"/>
      <c r="CA202" s="15"/>
      <c r="CB202" s="169"/>
      <c r="CC202" s="15"/>
      <c r="CD202" s="15"/>
      <c r="CE202" s="15"/>
      <c r="CF202" s="15"/>
    </row>
    <row r="203" ht="14.2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234"/>
      <c r="BJ203" s="235"/>
      <c r="BK203" s="235"/>
      <c r="BL203" s="15"/>
      <c r="BM203" s="15"/>
      <c r="BN203" s="15"/>
      <c r="BO203" s="15"/>
      <c r="BP203" s="15"/>
      <c r="BQ203" s="15"/>
      <c r="BR203" s="15"/>
      <c r="BS203" s="15"/>
      <c r="BT203" s="15"/>
      <c r="BU203" s="15"/>
      <c r="BV203" s="15"/>
      <c r="BW203" s="15"/>
      <c r="BX203" s="15"/>
      <c r="BY203" s="15"/>
      <c r="BZ203" s="15"/>
      <c r="CA203" s="15"/>
      <c r="CB203" s="169"/>
      <c r="CC203" s="15"/>
      <c r="CD203" s="15"/>
      <c r="CE203" s="15"/>
      <c r="CF203" s="15"/>
    </row>
    <row r="204" ht="14.2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234"/>
      <c r="BJ204" s="235"/>
      <c r="BK204" s="235"/>
      <c r="BL204" s="15"/>
      <c r="BM204" s="15"/>
      <c r="BN204" s="15"/>
      <c r="BO204" s="15"/>
      <c r="BP204" s="15"/>
      <c r="BQ204" s="15"/>
      <c r="BR204" s="15"/>
      <c r="BS204" s="15"/>
      <c r="BT204" s="15"/>
      <c r="BU204" s="15"/>
      <c r="BV204" s="15"/>
      <c r="BW204" s="15"/>
      <c r="BX204" s="15"/>
      <c r="BY204" s="15"/>
      <c r="BZ204" s="15"/>
      <c r="CA204" s="15"/>
      <c r="CB204" s="169"/>
      <c r="CC204" s="15"/>
      <c r="CD204" s="15"/>
      <c r="CE204" s="15"/>
      <c r="CF204" s="15"/>
    </row>
    <row r="205" ht="14.2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234"/>
      <c r="BJ205" s="235"/>
      <c r="BK205" s="235"/>
      <c r="BL205" s="15"/>
      <c r="BM205" s="15"/>
      <c r="BN205" s="15"/>
      <c r="BO205" s="15"/>
      <c r="BP205" s="15"/>
      <c r="BQ205" s="15"/>
      <c r="BR205" s="15"/>
      <c r="BS205" s="15"/>
      <c r="BT205" s="15"/>
      <c r="BU205" s="15"/>
      <c r="BV205" s="15"/>
      <c r="BW205" s="15"/>
      <c r="BX205" s="15"/>
      <c r="BY205" s="15"/>
      <c r="BZ205" s="15"/>
      <c r="CA205" s="15"/>
      <c r="CB205" s="169"/>
      <c r="CC205" s="15"/>
      <c r="CD205" s="15"/>
      <c r="CE205" s="15"/>
      <c r="CF205" s="15"/>
    </row>
    <row r="206" ht="14.2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234"/>
      <c r="BJ206" s="235"/>
      <c r="BK206" s="235"/>
      <c r="BL206" s="15"/>
      <c r="BM206" s="15"/>
      <c r="BN206" s="15"/>
      <c r="BO206" s="15"/>
      <c r="BP206" s="15"/>
      <c r="BQ206" s="15"/>
      <c r="BR206" s="15"/>
      <c r="BS206" s="15"/>
      <c r="BT206" s="15"/>
      <c r="BU206" s="15"/>
      <c r="BV206" s="15"/>
      <c r="BW206" s="15"/>
      <c r="BX206" s="15"/>
      <c r="BY206" s="15"/>
      <c r="BZ206" s="15"/>
      <c r="CA206" s="15"/>
      <c r="CB206" s="169"/>
      <c r="CC206" s="15"/>
      <c r="CD206" s="15"/>
      <c r="CE206" s="15"/>
      <c r="CF206" s="15"/>
    </row>
    <row r="207" ht="14.2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234"/>
      <c r="BJ207" s="235"/>
      <c r="BK207" s="235"/>
      <c r="BL207" s="15"/>
      <c r="BM207" s="15"/>
      <c r="BN207" s="15"/>
      <c r="BO207" s="15"/>
      <c r="BP207" s="15"/>
      <c r="BQ207" s="15"/>
      <c r="BR207" s="15"/>
      <c r="BS207" s="15"/>
      <c r="BT207" s="15"/>
      <c r="BU207" s="15"/>
      <c r="BV207" s="15"/>
      <c r="BW207" s="15"/>
      <c r="BX207" s="15"/>
      <c r="BY207" s="15"/>
      <c r="BZ207" s="15"/>
      <c r="CA207" s="15"/>
      <c r="CB207" s="169"/>
      <c r="CC207" s="15"/>
      <c r="CD207" s="15"/>
      <c r="CE207" s="15"/>
      <c r="CF207" s="15"/>
    </row>
    <row r="208" ht="14.2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234"/>
      <c r="BJ208" s="235"/>
      <c r="BK208" s="235"/>
      <c r="BL208" s="15"/>
      <c r="BM208" s="15"/>
      <c r="BN208" s="15"/>
      <c r="BO208" s="15"/>
      <c r="BP208" s="15"/>
      <c r="BQ208" s="15"/>
      <c r="BR208" s="15"/>
      <c r="BS208" s="15"/>
      <c r="BT208" s="15"/>
      <c r="BU208" s="15"/>
      <c r="BV208" s="15"/>
      <c r="BW208" s="15"/>
      <c r="BX208" s="15"/>
      <c r="BY208" s="15"/>
      <c r="BZ208" s="15"/>
      <c r="CA208" s="15"/>
      <c r="CB208" s="169"/>
      <c r="CC208" s="15"/>
      <c r="CD208" s="15"/>
      <c r="CE208" s="15"/>
      <c r="CF208" s="15"/>
    </row>
    <row r="209" ht="14.2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234"/>
      <c r="BJ209" s="235"/>
      <c r="BK209" s="235"/>
      <c r="BL209" s="15"/>
      <c r="BM209" s="15"/>
      <c r="BN209" s="15"/>
      <c r="BO209" s="15"/>
      <c r="BP209" s="15"/>
      <c r="BQ209" s="15"/>
      <c r="BR209" s="15"/>
      <c r="BS209" s="15"/>
      <c r="BT209" s="15"/>
      <c r="BU209" s="15"/>
      <c r="BV209" s="15"/>
      <c r="BW209" s="15"/>
      <c r="BX209" s="15"/>
      <c r="BY209" s="15"/>
      <c r="BZ209" s="15"/>
      <c r="CA209" s="15"/>
      <c r="CB209" s="169"/>
      <c r="CC209" s="15"/>
      <c r="CD209" s="15"/>
      <c r="CE209" s="15"/>
      <c r="CF209" s="15"/>
    </row>
    <row r="210" ht="14.2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234"/>
      <c r="BJ210" s="235"/>
      <c r="BK210" s="235"/>
      <c r="BL210" s="15"/>
      <c r="BM210" s="15"/>
      <c r="BN210" s="15"/>
      <c r="BO210" s="15"/>
      <c r="BP210" s="15"/>
      <c r="BQ210" s="15"/>
      <c r="BR210" s="15"/>
      <c r="BS210" s="15"/>
      <c r="BT210" s="15"/>
      <c r="BU210" s="15"/>
      <c r="BV210" s="15"/>
      <c r="BW210" s="15"/>
      <c r="BX210" s="15"/>
      <c r="BY210" s="15"/>
      <c r="BZ210" s="15"/>
      <c r="CA210" s="15"/>
      <c r="CB210" s="169"/>
      <c r="CC210" s="15"/>
      <c r="CD210" s="15"/>
      <c r="CE210" s="15"/>
      <c r="CF210" s="15"/>
    </row>
    <row r="211" ht="14.2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234"/>
      <c r="BJ211" s="235"/>
      <c r="BK211" s="235"/>
      <c r="BL211" s="15"/>
      <c r="BM211" s="15"/>
      <c r="BN211" s="15"/>
      <c r="BO211" s="15"/>
      <c r="BP211" s="15"/>
      <c r="BQ211" s="15"/>
      <c r="BR211" s="15"/>
      <c r="BS211" s="15"/>
      <c r="BT211" s="15"/>
      <c r="BU211" s="15"/>
      <c r="BV211" s="15"/>
      <c r="BW211" s="15"/>
      <c r="BX211" s="15"/>
      <c r="BY211" s="15"/>
      <c r="BZ211" s="15"/>
      <c r="CA211" s="15"/>
      <c r="CB211" s="169"/>
      <c r="CC211" s="15"/>
      <c r="CD211" s="15"/>
      <c r="CE211" s="15"/>
      <c r="CF211" s="15"/>
    </row>
    <row r="212" ht="14.2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234"/>
      <c r="BJ212" s="235"/>
      <c r="BK212" s="235"/>
      <c r="BL212" s="15"/>
      <c r="BM212" s="15"/>
      <c r="BN212" s="15"/>
      <c r="BO212" s="15"/>
      <c r="BP212" s="15"/>
      <c r="BQ212" s="15"/>
      <c r="BR212" s="15"/>
      <c r="BS212" s="15"/>
      <c r="BT212" s="15"/>
      <c r="BU212" s="15"/>
      <c r="BV212" s="15"/>
      <c r="BW212" s="15"/>
      <c r="BX212" s="15"/>
      <c r="BY212" s="15"/>
      <c r="BZ212" s="15"/>
      <c r="CA212" s="15"/>
      <c r="CB212" s="169"/>
      <c r="CC212" s="15"/>
      <c r="CD212" s="15"/>
      <c r="CE212" s="15"/>
      <c r="CF212" s="15"/>
    </row>
    <row r="213" ht="14.2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234"/>
      <c r="BJ213" s="235"/>
      <c r="BK213" s="235"/>
      <c r="BL213" s="15"/>
      <c r="BM213" s="15"/>
      <c r="BN213" s="15"/>
      <c r="BO213" s="15"/>
      <c r="BP213" s="15"/>
      <c r="BQ213" s="15"/>
      <c r="BR213" s="15"/>
      <c r="BS213" s="15"/>
      <c r="BT213" s="15"/>
      <c r="BU213" s="15"/>
      <c r="BV213" s="15"/>
      <c r="BW213" s="15"/>
      <c r="BX213" s="15"/>
      <c r="BY213" s="15"/>
      <c r="BZ213" s="15"/>
      <c r="CA213" s="15"/>
      <c r="CB213" s="169"/>
      <c r="CC213" s="15"/>
      <c r="CD213" s="15"/>
      <c r="CE213" s="15"/>
      <c r="CF213" s="15"/>
    </row>
    <row r="214" ht="14.2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234"/>
      <c r="BJ214" s="235"/>
      <c r="BK214" s="235"/>
      <c r="BL214" s="15"/>
      <c r="BM214" s="15"/>
      <c r="BN214" s="15"/>
      <c r="BO214" s="15"/>
      <c r="BP214" s="15"/>
      <c r="BQ214" s="15"/>
      <c r="BR214" s="15"/>
      <c r="BS214" s="15"/>
      <c r="BT214" s="15"/>
      <c r="BU214" s="15"/>
      <c r="BV214" s="15"/>
      <c r="BW214" s="15"/>
      <c r="BX214" s="15"/>
      <c r="BY214" s="15"/>
      <c r="BZ214" s="15"/>
      <c r="CA214" s="15"/>
      <c r="CB214" s="169"/>
      <c r="CC214" s="15"/>
      <c r="CD214" s="15"/>
      <c r="CE214" s="15"/>
      <c r="CF214" s="15"/>
    </row>
    <row r="215" ht="14.2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234"/>
      <c r="BJ215" s="235"/>
      <c r="BK215" s="235"/>
      <c r="BL215" s="15"/>
      <c r="BM215" s="15"/>
      <c r="BN215" s="15"/>
      <c r="BO215" s="15"/>
      <c r="BP215" s="15"/>
      <c r="BQ215" s="15"/>
      <c r="BR215" s="15"/>
      <c r="BS215" s="15"/>
      <c r="BT215" s="15"/>
      <c r="BU215" s="15"/>
      <c r="BV215" s="15"/>
      <c r="BW215" s="15"/>
      <c r="BX215" s="15"/>
      <c r="BY215" s="15"/>
      <c r="BZ215" s="15"/>
      <c r="CA215" s="15"/>
      <c r="CB215" s="169"/>
      <c r="CC215" s="15"/>
      <c r="CD215" s="15"/>
      <c r="CE215" s="15"/>
      <c r="CF215" s="15"/>
    </row>
    <row r="216" ht="14.2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234"/>
      <c r="BJ216" s="235"/>
      <c r="BK216" s="235"/>
      <c r="BL216" s="15"/>
      <c r="BM216" s="15"/>
      <c r="BN216" s="15"/>
      <c r="BO216" s="15"/>
      <c r="BP216" s="15"/>
      <c r="BQ216" s="15"/>
      <c r="BR216" s="15"/>
      <c r="BS216" s="15"/>
      <c r="BT216" s="15"/>
      <c r="BU216" s="15"/>
      <c r="BV216" s="15"/>
      <c r="BW216" s="15"/>
      <c r="BX216" s="15"/>
      <c r="BY216" s="15"/>
      <c r="BZ216" s="15"/>
      <c r="CA216" s="15"/>
      <c r="CB216" s="169"/>
      <c r="CC216" s="15"/>
      <c r="CD216" s="15"/>
      <c r="CE216" s="15"/>
      <c r="CF216" s="15"/>
    </row>
    <row r="217" ht="14.2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234"/>
      <c r="BJ217" s="235"/>
      <c r="BK217" s="235"/>
      <c r="BL217" s="15"/>
      <c r="BM217" s="15"/>
      <c r="BN217" s="15"/>
      <c r="BO217" s="15"/>
      <c r="BP217" s="15"/>
      <c r="BQ217" s="15"/>
      <c r="BR217" s="15"/>
      <c r="BS217" s="15"/>
      <c r="BT217" s="15"/>
      <c r="BU217" s="15"/>
      <c r="BV217" s="15"/>
      <c r="BW217" s="15"/>
      <c r="BX217" s="15"/>
      <c r="BY217" s="15"/>
      <c r="BZ217" s="15"/>
      <c r="CA217" s="15"/>
      <c r="CB217" s="169"/>
      <c r="CC217" s="15"/>
      <c r="CD217" s="15"/>
      <c r="CE217" s="15"/>
      <c r="CF217" s="15"/>
    </row>
    <row r="218" ht="14.2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234"/>
      <c r="BJ218" s="235"/>
      <c r="BK218" s="235"/>
      <c r="BL218" s="15"/>
      <c r="BM218" s="15"/>
      <c r="BN218" s="15"/>
      <c r="BO218" s="15"/>
      <c r="BP218" s="15"/>
      <c r="BQ218" s="15"/>
      <c r="BR218" s="15"/>
      <c r="BS218" s="15"/>
      <c r="BT218" s="15"/>
      <c r="BU218" s="15"/>
      <c r="BV218" s="15"/>
      <c r="BW218" s="15"/>
      <c r="BX218" s="15"/>
      <c r="BY218" s="15"/>
      <c r="BZ218" s="15"/>
      <c r="CA218" s="15"/>
      <c r="CB218" s="169"/>
      <c r="CC218" s="15"/>
      <c r="CD218" s="15"/>
      <c r="CE218" s="15"/>
      <c r="CF218" s="15"/>
    </row>
    <row r="219" ht="14.2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234"/>
      <c r="BJ219" s="235"/>
      <c r="BK219" s="235"/>
      <c r="BL219" s="15"/>
      <c r="BM219" s="15"/>
      <c r="BN219" s="15"/>
      <c r="BO219" s="15"/>
      <c r="BP219" s="15"/>
      <c r="BQ219" s="15"/>
      <c r="BR219" s="15"/>
      <c r="BS219" s="15"/>
      <c r="BT219" s="15"/>
      <c r="BU219" s="15"/>
      <c r="BV219" s="15"/>
      <c r="BW219" s="15"/>
      <c r="BX219" s="15"/>
      <c r="BY219" s="15"/>
      <c r="BZ219" s="15"/>
      <c r="CA219" s="15"/>
      <c r="CB219" s="169"/>
      <c r="CC219" s="15"/>
      <c r="CD219" s="15"/>
      <c r="CE219" s="15"/>
      <c r="CF219" s="15"/>
    </row>
    <row r="220" ht="14.2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234"/>
      <c r="BJ220" s="235"/>
      <c r="BK220" s="235"/>
      <c r="BL220" s="15"/>
      <c r="BM220" s="15"/>
      <c r="BN220" s="15"/>
      <c r="BO220" s="15"/>
      <c r="BP220" s="15"/>
      <c r="BQ220" s="15"/>
      <c r="BR220" s="15"/>
      <c r="BS220" s="15"/>
      <c r="BT220" s="15"/>
      <c r="BU220" s="15"/>
      <c r="BV220" s="15"/>
      <c r="BW220" s="15"/>
      <c r="BX220" s="15"/>
      <c r="BY220" s="15"/>
      <c r="BZ220" s="15"/>
      <c r="CA220" s="15"/>
      <c r="CB220" s="169"/>
      <c r="CC220" s="15"/>
      <c r="CD220" s="15"/>
      <c r="CE220" s="15"/>
      <c r="CF220" s="15"/>
    </row>
    <row r="221" ht="14.2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234"/>
      <c r="BJ221" s="235"/>
      <c r="BK221" s="235"/>
      <c r="BL221" s="15"/>
      <c r="BM221" s="15"/>
      <c r="BN221" s="15"/>
      <c r="BO221" s="15"/>
      <c r="BP221" s="15"/>
      <c r="BQ221" s="15"/>
      <c r="BR221" s="15"/>
      <c r="BS221" s="15"/>
      <c r="BT221" s="15"/>
      <c r="BU221" s="15"/>
      <c r="BV221" s="15"/>
      <c r="BW221" s="15"/>
      <c r="BX221" s="15"/>
      <c r="BY221" s="15"/>
      <c r="BZ221" s="15"/>
      <c r="CA221" s="15"/>
      <c r="CB221" s="169"/>
      <c r="CC221" s="15"/>
      <c r="CD221" s="15"/>
      <c r="CE221" s="15"/>
      <c r="CF221" s="15"/>
    </row>
    <row r="222" ht="14.2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234"/>
      <c r="BJ222" s="235"/>
      <c r="BK222" s="235"/>
      <c r="BL222" s="15"/>
      <c r="BM222" s="15"/>
      <c r="BN222" s="15"/>
      <c r="BO222" s="15"/>
      <c r="BP222" s="15"/>
      <c r="BQ222" s="15"/>
      <c r="BR222" s="15"/>
      <c r="BS222" s="15"/>
      <c r="BT222" s="15"/>
      <c r="BU222" s="15"/>
      <c r="BV222" s="15"/>
      <c r="BW222" s="15"/>
      <c r="BX222" s="15"/>
      <c r="BY222" s="15"/>
      <c r="BZ222" s="15"/>
      <c r="CA222" s="15"/>
      <c r="CB222" s="169"/>
      <c r="CC222" s="15"/>
      <c r="CD222" s="15"/>
      <c r="CE222" s="15"/>
      <c r="CF222" s="15"/>
    </row>
    <row r="223" ht="14.2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234"/>
      <c r="BJ223" s="235"/>
      <c r="BK223" s="235"/>
      <c r="BL223" s="15"/>
      <c r="BM223" s="15"/>
      <c r="BN223" s="15"/>
      <c r="BO223" s="15"/>
      <c r="BP223" s="15"/>
      <c r="BQ223" s="15"/>
      <c r="BR223" s="15"/>
      <c r="BS223" s="15"/>
      <c r="BT223" s="15"/>
      <c r="BU223" s="15"/>
      <c r="BV223" s="15"/>
      <c r="BW223" s="15"/>
      <c r="BX223" s="15"/>
      <c r="BY223" s="15"/>
      <c r="BZ223" s="15"/>
      <c r="CA223" s="15"/>
      <c r="CB223" s="169"/>
      <c r="CC223" s="15"/>
      <c r="CD223" s="15"/>
      <c r="CE223" s="15"/>
      <c r="CF223" s="15"/>
    </row>
    <row r="224" ht="14.2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234"/>
      <c r="BJ224" s="235"/>
      <c r="BK224" s="235"/>
      <c r="BL224" s="15"/>
      <c r="BM224" s="15"/>
      <c r="BN224" s="15"/>
      <c r="BO224" s="15"/>
      <c r="BP224" s="15"/>
      <c r="BQ224" s="15"/>
      <c r="BR224" s="15"/>
      <c r="BS224" s="15"/>
      <c r="BT224" s="15"/>
      <c r="BU224" s="15"/>
      <c r="BV224" s="15"/>
      <c r="BW224" s="15"/>
      <c r="BX224" s="15"/>
      <c r="BY224" s="15"/>
      <c r="BZ224" s="15"/>
      <c r="CA224" s="15"/>
      <c r="CB224" s="169"/>
      <c r="CC224" s="15"/>
      <c r="CD224" s="15"/>
      <c r="CE224" s="15"/>
      <c r="CF224" s="15"/>
    </row>
    <row r="225" ht="14.2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234"/>
      <c r="BJ225" s="235"/>
      <c r="BK225" s="235"/>
      <c r="BL225" s="15"/>
      <c r="BM225" s="15"/>
      <c r="BN225" s="15"/>
      <c r="BO225" s="15"/>
      <c r="BP225" s="15"/>
      <c r="BQ225" s="15"/>
      <c r="BR225" s="15"/>
      <c r="BS225" s="15"/>
      <c r="BT225" s="15"/>
      <c r="BU225" s="15"/>
      <c r="BV225" s="15"/>
      <c r="BW225" s="15"/>
      <c r="BX225" s="15"/>
      <c r="BY225" s="15"/>
      <c r="BZ225" s="15"/>
      <c r="CA225" s="15"/>
      <c r="CB225" s="169"/>
      <c r="CC225" s="15"/>
      <c r="CD225" s="15"/>
      <c r="CE225" s="15"/>
      <c r="CF225" s="15"/>
    </row>
    <row r="226" ht="14.2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234"/>
      <c r="BJ226" s="235"/>
      <c r="BK226" s="235"/>
      <c r="BL226" s="15"/>
      <c r="BM226" s="15"/>
      <c r="BN226" s="15"/>
      <c r="BO226" s="15"/>
      <c r="BP226" s="15"/>
      <c r="BQ226" s="15"/>
      <c r="BR226" s="15"/>
      <c r="BS226" s="15"/>
      <c r="BT226" s="15"/>
      <c r="BU226" s="15"/>
      <c r="BV226" s="15"/>
      <c r="BW226" s="15"/>
      <c r="BX226" s="15"/>
      <c r="BY226" s="15"/>
      <c r="BZ226" s="15"/>
      <c r="CA226" s="15"/>
      <c r="CB226" s="169"/>
      <c r="CC226" s="15"/>
      <c r="CD226" s="15"/>
      <c r="CE226" s="15"/>
      <c r="CF226" s="15"/>
    </row>
    <row r="227" ht="14.2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234"/>
      <c r="BJ227" s="235"/>
      <c r="BK227" s="235"/>
      <c r="BL227" s="15"/>
      <c r="BM227" s="15"/>
      <c r="BN227" s="15"/>
      <c r="BO227" s="15"/>
      <c r="BP227" s="15"/>
      <c r="BQ227" s="15"/>
      <c r="BR227" s="15"/>
      <c r="BS227" s="15"/>
      <c r="BT227" s="15"/>
      <c r="BU227" s="15"/>
      <c r="BV227" s="15"/>
      <c r="BW227" s="15"/>
      <c r="BX227" s="15"/>
      <c r="BY227" s="15"/>
      <c r="BZ227" s="15"/>
      <c r="CA227" s="15"/>
      <c r="CB227" s="169"/>
      <c r="CC227" s="15"/>
      <c r="CD227" s="15"/>
      <c r="CE227" s="15"/>
      <c r="CF227" s="15"/>
    </row>
    <row r="228" ht="14.2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234"/>
      <c r="BJ228" s="235"/>
      <c r="BK228" s="235"/>
      <c r="BL228" s="15"/>
      <c r="BM228" s="15"/>
      <c r="BN228" s="15"/>
      <c r="BO228" s="15"/>
      <c r="BP228" s="15"/>
      <c r="BQ228" s="15"/>
      <c r="BR228" s="15"/>
      <c r="BS228" s="15"/>
      <c r="BT228" s="15"/>
      <c r="BU228" s="15"/>
      <c r="BV228" s="15"/>
      <c r="BW228" s="15"/>
      <c r="BX228" s="15"/>
      <c r="BY228" s="15"/>
      <c r="BZ228" s="15"/>
      <c r="CA228" s="15"/>
      <c r="CB228" s="169"/>
      <c r="CC228" s="15"/>
      <c r="CD228" s="15"/>
      <c r="CE228" s="15"/>
      <c r="CF228" s="15"/>
    </row>
    <row r="229" ht="14.2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234"/>
      <c r="BJ229" s="235"/>
      <c r="BK229" s="235"/>
      <c r="BL229" s="15"/>
      <c r="BM229" s="15"/>
      <c r="BN229" s="15"/>
      <c r="BO229" s="15"/>
      <c r="BP229" s="15"/>
      <c r="BQ229" s="15"/>
      <c r="BR229" s="15"/>
      <c r="BS229" s="15"/>
      <c r="BT229" s="15"/>
      <c r="BU229" s="15"/>
      <c r="BV229" s="15"/>
      <c r="BW229" s="15"/>
      <c r="BX229" s="15"/>
      <c r="BY229" s="15"/>
      <c r="BZ229" s="15"/>
      <c r="CA229" s="15"/>
      <c r="CB229" s="169"/>
      <c r="CC229" s="15"/>
      <c r="CD229" s="15"/>
      <c r="CE229" s="15"/>
      <c r="CF229" s="15"/>
    </row>
    <row r="230" ht="14.2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234"/>
      <c r="BJ230" s="235"/>
      <c r="BK230" s="235"/>
      <c r="BL230" s="15"/>
      <c r="BM230" s="15"/>
      <c r="BN230" s="15"/>
      <c r="BO230" s="15"/>
      <c r="BP230" s="15"/>
      <c r="BQ230" s="15"/>
      <c r="BR230" s="15"/>
      <c r="BS230" s="15"/>
      <c r="BT230" s="15"/>
      <c r="BU230" s="15"/>
      <c r="BV230" s="15"/>
      <c r="BW230" s="15"/>
      <c r="BX230" s="15"/>
      <c r="BY230" s="15"/>
      <c r="BZ230" s="15"/>
      <c r="CA230" s="15"/>
      <c r="CB230" s="169"/>
      <c r="CC230" s="15"/>
      <c r="CD230" s="15"/>
      <c r="CE230" s="15"/>
      <c r="CF230" s="15"/>
    </row>
    <row r="231" ht="14.2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234"/>
      <c r="BJ231" s="235"/>
      <c r="BK231" s="235"/>
      <c r="BL231" s="15"/>
      <c r="BM231" s="15"/>
      <c r="BN231" s="15"/>
      <c r="BO231" s="15"/>
      <c r="BP231" s="15"/>
      <c r="BQ231" s="15"/>
      <c r="BR231" s="15"/>
      <c r="BS231" s="15"/>
      <c r="BT231" s="15"/>
      <c r="BU231" s="15"/>
      <c r="BV231" s="15"/>
      <c r="BW231" s="15"/>
      <c r="BX231" s="15"/>
      <c r="BY231" s="15"/>
      <c r="BZ231" s="15"/>
      <c r="CA231" s="15"/>
      <c r="CB231" s="169"/>
      <c r="CC231" s="15"/>
      <c r="CD231" s="15"/>
      <c r="CE231" s="15"/>
      <c r="CF231" s="15"/>
    </row>
    <row r="232" ht="14.2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234"/>
      <c r="BJ232" s="235"/>
      <c r="BK232" s="235"/>
      <c r="BL232" s="15"/>
      <c r="BM232" s="15"/>
      <c r="BN232" s="15"/>
      <c r="BO232" s="15"/>
      <c r="BP232" s="15"/>
      <c r="BQ232" s="15"/>
      <c r="BR232" s="15"/>
      <c r="BS232" s="15"/>
      <c r="BT232" s="15"/>
      <c r="BU232" s="15"/>
      <c r="BV232" s="15"/>
      <c r="BW232" s="15"/>
      <c r="BX232" s="15"/>
      <c r="BY232" s="15"/>
      <c r="BZ232" s="15"/>
      <c r="CA232" s="15"/>
      <c r="CB232" s="169"/>
      <c r="CC232" s="15"/>
      <c r="CD232" s="15"/>
      <c r="CE232" s="15"/>
      <c r="CF232" s="15"/>
    </row>
    <row r="233" ht="14.2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234"/>
      <c r="BJ233" s="235"/>
      <c r="BK233" s="235"/>
      <c r="BL233" s="15"/>
      <c r="BM233" s="15"/>
      <c r="BN233" s="15"/>
      <c r="BO233" s="15"/>
      <c r="BP233" s="15"/>
      <c r="BQ233" s="15"/>
      <c r="BR233" s="15"/>
      <c r="BS233" s="15"/>
      <c r="BT233" s="15"/>
      <c r="BU233" s="15"/>
      <c r="BV233" s="15"/>
      <c r="BW233" s="15"/>
      <c r="BX233" s="15"/>
      <c r="BY233" s="15"/>
      <c r="BZ233" s="15"/>
      <c r="CA233" s="15"/>
      <c r="CB233" s="169"/>
      <c r="CC233" s="15"/>
      <c r="CD233" s="15"/>
      <c r="CE233" s="15"/>
      <c r="CF233" s="15"/>
    </row>
    <row r="234" ht="14.2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234"/>
      <c r="BJ234" s="235"/>
      <c r="BK234" s="235"/>
      <c r="BL234" s="15"/>
      <c r="BM234" s="15"/>
      <c r="BN234" s="15"/>
      <c r="BO234" s="15"/>
      <c r="BP234" s="15"/>
      <c r="BQ234" s="15"/>
      <c r="BR234" s="15"/>
      <c r="BS234" s="15"/>
      <c r="BT234" s="15"/>
      <c r="BU234" s="15"/>
      <c r="BV234" s="15"/>
      <c r="BW234" s="15"/>
      <c r="BX234" s="15"/>
      <c r="BY234" s="15"/>
      <c r="BZ234" s="15"/>
      <c r="CA234" s="15"/>
      <c r="CB234" s="169"/>
      <c r="CC234" s="15"/>
      <c r="CD234" s="15"/>
      <c r="CE234" s="15"/>
      <c r="CF234" s="15"/>
    </row>
    <row r="235" ht="14.2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234"/>
      <c r="BJ235" s="235"/>
      <c r="BK235" s="235"/>
      <c r="BL235" s="15"/>
      <c r="BM235" s="15"/>
      <c r="BN235" s="15"/>
      <c r="BO235" s="15"/>
      <c r="BP235" s="15"/>
      <c r="BQ235" s="15"/>
      <c r="BR235" s="15"/>
      <c r="BS235" s="15"/>
      <c r="BT235" s="15"/>
      <c r="BU235" s="15"/>
      <c r="BV235" s="15"/>
      <c r="BW235" s="15"/>
      <c r="BX235" s="15"/>
      <c r="BY235" s="15"/>
      <c r="BZ235" s="15"/>
      <c r="CA235" s="15"/>
      <c r="CB235" s="169"/>
      <c r="CC235" s="15"/>
      <c r="CD235" s="15"/>
      <c r="CE235" s="15"/>
      <c r="CF235" s="15"/>
    </row>
    <row r="236" ht="14.2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234"/>
      <c r="BJ236" s="235"/>
      <c r="BK236" s="235"/>
      <c r="BL236" s="15"/>
      <c r="BM236" s="15"/>
      <c r="BN236" s="15"/>
      <c r="BO236" s="15"/>
      <c r="BP236" s="15"/>
      <c r="BQ236" s="15"/>
      <c r="BR236" s="15"/>
      <c r="BS236" s="15"/>
      <c r="BT236" s="15"/>
      <c r="BU236" s="15"/>
      <c r="BV236" s="15"/>
      <c r="BW236" s="15"/>
      <c r="BX236" s="15"/>
      <c r="BY236" s="15"/>
      <c r="BZ236" s="15"/>
      <c r="CA236" s="15"/>
      <c r="CB236" s="169"/>
      <c r="CC236" s="15"/>
      <c r="CD236" s="15"/>
      <c r="CE236" s="15"/>
      <c r="CF236" s="15"/>
    </row>
    <row r="237" ht="14.2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234"/>
      <c r="BJ237" s="235"/>
      <c r="BK237" s="235"/>
      <c r="BL237" s="15"/>
      <c r="BM237" s="15"/>
      <c r="BN237" s="15"/>
      <c r="BO237" s="15"/>
      <c r="BP237" s="15"/>
      <c r="BQ237" s="15"/>
      <c r="BR237" s="15"/>
      <c r="BS237" s="15"/>
      <c r="BT237" s="15"/>
      <c r="BU237" s="15"/>
      <c r="BV237" s="15"/>
      <c r="BW237" s="15"/>
      <c r="BX237" s="15"/>
      <c r="BY237" s="15"/>
      <c r="BZ237" s="15"/>
      <c r="CA237" s="15"/>
      <c r="CB237" s="169"/>
      <c r="CC237" s="15"/>
      <c r="CD237" s="15"/>
      <c r="CE237" s="15"/>
      <c r="CF237" s="15"/>
    </row>
    <row r="238" ht="14.2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234"/>
      <c r="BJ238" s="235"/>
      <c r="BK238" s="235"/>
      <c r="BL238" s="15"/>
      <c r="BM238" s="15"/>
      <c r="BN238" s="15"/>
      <c r="BO238" s="15"/>
      <c r="BP238" s="15"/>
      <c r="BQ238" s="15"/>
      <c r="BR238" s="15"/>
      <c r="BS238" s="15"/>
      <c r="BT238" s="15"/>
      <c r="BU238" s="15"/>
      <c r="BV238" s="15"/>
      <c r="BW238" s="15"/>
      <c r="BX238" s="15"/>
      <c r="BY238" s="15"/>
      <c r="BZ238" s="15"/>
      <c r="CA238" s="15"/>
      <c r="CB238" s="169"/>
      <c r="CC238" s="15"/>
      <c r="CD238" s="15"/>
      <c r="CE238" s="15"/>
      <c r="CF238" s="15"/>
    </row>
    <row r="239" ht="14.2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234"/>
      <c r="BJ239" s="235"/>
      <c r="BK239" s="235"/>
      <c r="BL239" s="15"/>
      <c r="BM239" s="15"/>
      <c r="BN239" s="15"/>
      <c r="BO239" s="15"/>
      <c r="BP239" s="15"/>
      <c r="BQ239" s="15"/>
      <c r="BR239" s="15"/>
      <c r="BS239" s="15"/>
      <c r="BT239" s="15"/>
      <c r="BU239" s="15"/>
      <c r="BV239" s="15"/>
      <c r="BW239" s="15"/>
      <c r="BX239" s="15"/>
      <c r="BY239" s="15"/>
      <c r="BZ239" s="15"/>
      <c r="CA239" s="15"/>
      <c r="CB239" s="169"/>
      <c r="CC239" s="15"/>
      <c r="CD239" s="15"/>
      <c r="CE239" s="15"/>
      <c r="CF239" s="15"/>
    </row>
    <row r="240" ht="14.2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234"/>
      <c r="BJ240" s="235"/>
      <c r="BK240" s="235"/>
      <c r="BL240" s="15"/>
      <c r="BM240" s="15"/>
      <c r="BN240" s="15"/>
      <c r="BO240" s="15"/>
      <c r="BP240" s="15"/>
      <c r="BQ240" s="15"/>
      <c r="BR240" s="15"/>
      <c r="BS240" s="15"/>
      <c r="BT240" s="15"/>
      <c r="BU240" s="15"/>
      <c r="BV240" s="15"/>
      <c r="BW240" s="15"/>
      <c r="BX240" s="15"/>
      <c r="BY240" s="15"/>
      <c r="BZ240" s="15"/>
      <c r="CA240" s="15"/>
      <c r="CB240" s="169"/>
      <c r="CC240" s="15"/>
      <c r="CD240" s="15"/>
      <c r="CE240" s="15"/>
      <c r="CF240" s="15"/>
    </row>
    <row r="241" ht="14.2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234"/>
      <c r="BJ241" s="235"/>
      <c r="BK241" s="235"/>
      <c r="BL241" s="15"/>
      <c r="BM241" s="15"/>
      <c r="BN241" s="15"/>
      <c r="BO241" s="15"/>
      <c r="BP241" s="15"/>
      <c r="BQ241" s="15"/>
      <c r="BR241" s="15"/>
      <c r="BS241" s="15"/>
      <c r="BT241" s="15"/>
      <c r="BU241" s="15"/>
      <c r="BV241" s="15"/>
      <c r="BW241" s="15"/>
      <c r="BX241" s="15"/>
      <c r="BY241" s="15"/>
      <c r="BZ241" s="15"/>
      <c r="CA241" s="15"/>
      <c r="CB241" s="169"/>
      <c r="CC241" s="15"/>
      <c r="CD241" s="15"/>
      <c r="CE241" s="15"/>
      <c r="CF241" s="15"/>
    </row>
    <row r="242" ht="14.2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234"/>
      <c r="BJ242" s="235"/>
      <c r="BK242" s="235"/>
      <c r="BL242" s="15"/>
      <c r="BM242" s="15"/>
      <c r="BN242" s="15"/>
      <c r="BO242" s="15"/>
      <c r="BP242" s="15"/>
      <c r="BQ242" s="15"/>
      <c r="BR242" s="15"/>
      <c r="BS242" s="15"/>
      <c r="BT242" s="15"/>
      <c r="BU242" s="15"/>
      <c r="BV242" s="15"/>
      <c r="BW242" s="15"/>
      <c r="BX242" s="15"/>
      <c r="BY242" s="15"/>
      <c r="BZ242" s="15"/>
      <c r="CA242" s="15"/>
      <c r="CB242" s="169"/>
      <c r="CC242" s="15"/>
      <c r="CD242" s="15"/>
      <c r="CE242" s="15"/>
      <c r="CF242" s="15"/>
    </row>
    <row r="243" ht="14.2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234"/>
      <c r="BJ243" s="235"/>
      <c r="BK243" s="235"/>
      <c r="BL243" s="15"/>
      <c r="BM243" s="15"/>
      <c r="BN243" s="15"/>
      <c r="BO243" s="15"/>
      <c r="BP243" s="15"/>
      <c r="BQ243" s="15"/>
      <c r="BR243" s="15"/>
      <c r="BS243" s="15"/>
      <c r="BT243" s="15"/>
      <c r="BU243" s="15"/>
      <c r="BV243" s="15"/>
      <c r="BW243" s="15"/>
      <c r="BX243" s="15"/>
      <c r="BY243" s="15"/>
      <c r="BZ243" s="15"/>
      <c r="CA243" s="15"/>
      <c r="CB243" s="169"/>
      <c r="CC243" s="15"/>
      <c r="CD243" s="15"/>
      <c r="CE243" s="15"/>
      <c r="CF243" s="15"/>
    </row>
    <row r="244" ht="14.2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234"/>
      <c r="BJ244" s="235"/>
      <c r="BK244" s="235"/>
      <c r="BL244" s="15"/>
      <c r="BM244" s="15"/>
      <c r="BN244" s="15"/>
      <c r="BO244" s="15"/>
      <c r="BP244" s="15"/>
      <c r="BQ244" s="15"/>
      <c r="BR244" s="15"/>
      <c r="BS244" s="15"/>
      <c r="BT244" s="15"/>
      <c r="BU244" s="15"/>
      <c r="BV244" s="15"/>
      <c r="BW244" s="15"/>
      <c r="BX244" s="15"/>
      <c r="BY244" s="15"/>
      <c r="BZ244" s="15"/>
      <c r="CA244" s="15"/>
      <c r="CB244" s="169"/>
      <c r="CC244" s="15"/>
      <c r="CD244" s="15"/>
      <c r="CE244" s="15"/>
      <c r="CF244" s="15"/>
    </row>
    <row r="245" ht="14.2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234"/>
      <c r="BJ245" s="235"/>
      <c r="BK245" s="235"/>
      <c r="BL245" s="15"/>
      <c r="BM245" s="15"/>
      <c r="BN245" s="15"/>
      <c r="BO245" s="15"/>
      <c r="BP245" s="15"/>
      <c r="BQ245" s="15"/>
      <c r="BR245" s="15"/>
      <c r="BS245" s="15"/>
      <c r="BT245" s="15"/>
      <c r="BU245" s="15"/>
      <c r="BV245" s="15"/>
      <c r="BW245" s="15"/>
      <c r="BX245" s="15"/>
      <c r="BY245" s="15"/>
      <c r="BZ245" s="15"/>
      <c r="CA245" s="15"/>
      <c r="CB245" s="169"/>
      <c r="CC245" s="15"/>
      <c r="CD245" s="15"/>
      <c r="CE245" s="15"/>
      <c r="CF245" s="15"/>
    </row>
    <row r="246" ht="14.2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234"/>
      <c r="BJ246" s="235"/>
      <c r="BK246" s="235"/>
      <c r="BL246" s="15"/>
      <c r="BM246" s="15"/>
      <c r="BN246" s="15"/>
      <c r="BO246" s="15"/>
      <c r="BP246" s="15"/>
      <c r="BQ246" s="15"/>
      <c r="BR246" s="15"/>
      <c r="BS246" s="15"/>
      <c r="BT246" s="15"/>
      <c r="BU246" s="15"/>
      <c r="BV246" s="15"/>
      <c r="BW246" s="15"/>
      <c r="BX246" s="15"/>
      <c r="BY246" s="15"/>
      <c r="BZ246" s="15"/>
      <c r="CA246" s="15"/>
      <c r="CB246" s="169"/>
      <c r="CC246" s="15"/>
      <c r="CD246" s="15"/>
      <c r="CE246" s="15"/>
      <c r="CF246" s="15"/>
    </row>
    <row r="247" ht="14.2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234"/>
      <c r="BJ247" s="235"/>
      <c r="BK247" s="235"/>
      <c r="BL247" s="15"/>
      <c r="BM247" s="15"/>
      <c r="BN247" s="15"/>
      <c r="BO247" s="15"/>
      <c r="BP247" s="15"/>
      <c r="BQ247" s="15"/>
      <c r="BR247" s="15"/>
      <c r="BS247" s="15"/>
      <c r="BT247" s="15"/>
      <c r="BU247" s="15"/>
      <c r="BV247" s="15"/>
      <c r="BW247" s="15"/>
      <c r="BX247" s="15"/>
      <c r="BY247" s="15"/>
      <c r="BZ247" s="15"/>
      <c r="CA247" s="15"/>
      <c r="CB247" s="169"/>
      <c r="CC247" s="15"/>
      <c r="CD247" s="15"/>
      <c r="CE247" s="15"/>
      <c r="CF247" s="15"/>
    </row>
    <row r="248" ht="14.2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234"/>
      <c r="BJ248" s="235"/>
      <c r="BK248" s="235"/>
      <c r="BL248" s="15"/>
      <c r="BM248" s="15"/>
      <c r="BN248" s="15"/>
      <c r="BO248" s="15"/>
      <c r="BP248" s="15"/>
      <c r="BQ248" s="15"/>
      <c r="BR248" s="15"/>
      <c r="BS248" s="15"/>
      <c r="BT248" s="15"/>
      <c r="BU248" s="15"/>
      <c r="BV248" s="15"/>
      <c r="BW248" s="15"/>
      <c r="BX248" s="15"/>
      <c r="BY248" s="15"/>
      <c r="BZ248" s="15"/>
      <c r="CA248" s="15"/>
      <c r="CB248" s="169"/>
      <c r="CC248" s="15"/>
      <c r="CD248" s="15"/>
      <c r="CE248" s="15"/>
      <c r="CF248" s="15"/>
    </row>
    <row r="249" ht="14.2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234"/>
      <c r="BJ249" s="235"/>
      <c r="BK249" s="235"/>
      <c r="BL249" s="15"/>
      <c r="BM249" s="15"/>
      <c r="BN249" s="15"/>
      <c r="BO249" s="15"/>
      <c r="BP249" s="15"/>
      <c r="BQ249" s="15"/>
      <c r="BR249" s="15"/>
      <c r="BS249" s="15"/>
      <c r="BT249" s="15"/>
      <c r="BU249" s="15"/>
      <c r="BV249" s="15"/>
      <c r="BW249" s="15"/>
      <c r="BX249" s="15"/>
      <c r="BY249" s="15"/>
      <c r="BZ249" s="15"/>
      <c r="CA249" s="15"/>
      <c r="CB249" s="169"/>
      <c r="CC249" s="15"/>
      <c r="CD249" s="15"/>
      <c r="CE249" s="15"/>
      <c r="CF249" s="15"/>
    </row>
    <row r="250" ht="14.2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234"/>
      <c r="BJ250" s="235"/>
      <c r="BK250" s="235"/>
      <c r="BL250" s="15"/>
      <c r="BM250" s="15"/>
      <c r="BN250" s="15"/>
      <c r="BO250" s="15"/>
      <c r="BP250" s="15"/>
      <c r="BQ250" s="15"/>
      <c r="BR250" s="15"/>
      <c r="BS250" s="15"/>
      <c r="BT250" s="15"/>
      <c r="BU250" s="15"/>
      <c r="BV250" s="15"/>
      <c r="BW250" s="15"/>
      <c r="BX250" s="15"/>
      <c r="BY250" s="15"/>
      <c r="BZ250" s="15"/>
      <c r="CA250" s="15"/>
      <c r="CB250" s="169"/>
      <c r="CC250" s="15"/>
      <c r="CD250" s="15"/>
      <c r="CE250" s="15"/>
      <c r="CF250" s="15"/>
    </row>
    <row r="251" ht="14.2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234"/>
      <c r="BJ251" s="235"/>
      <c r="BK251" s="235"/>
      <c r="BL251" s="15"/>
      <c r="BM251" s="15"/>
      <c r="BN251" s="15"/>
      <c r="BO251" s="15"/>
      <c r="BP251" s="15"/>
      <c r="BQ251" s="15"/>
      <c r="BR251" s="15"/>
      <c r="BS251" s="15"/>
      <c r="BT251" s="15"/>
      <c r="BU251" s="15"/>
      <c r="BV251" s="15"/>
      <c r="BW251" s="15"/>
      <c r="BX251" s="15"/>
      <c r="BY251" s="15"/>
      <c r="BZ251" s="15"/>
      <c r="CA251" s="15"/>
      <c r="CB251" s="169"/>
      <c r="CC251" s="15"/>
      <c r="CD251" s="15"/>
      <c r="CE251" s="15"/>
      <c r="CF251" s="15"/>
    </row>
    <row r="252" ht="14.2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234"/>
      <c r="BJ252" s="235"/>
      <c r="BK252" s="235"/>
      <c r="BL252" s="15"/>
      <c r="BM252" s="15"/>
      <c r="BN252" s="15"/>
      <c r="BO252" s="15"/>
      <c r="BP252" s="15"/>
      <c r="BQ252" s="15"/>
      <c r="BR252" s="15"/>
      <c r="BS252" s="15"/>
      <c r="BT252" s="15"/>
      <c r="BU252" s="15"/>
      <c r="BV252" s="15"/>
      <c r="BW252" s="15"/>
      <c r="BX252" s="15"/>
      <c r="BY252" s="15"/>
      <c r="BZ252" s="15"/>
      <c r="CA252" s="15"/>
      <c r="CB252" s="169"/>
      <c r="CC252" s="15"/>
      <c r="CD252" s="15"/>
      <c r="CE252" s="15"/>
      <c r="CF252" s="15"/>
    </row>
    <row r="253" ht="14.2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234"/>
      <c r="BJ253" s="235"/>
      <c r="BK253" s="235"/>
      <c r="BL253" s="15"/>
      <c r="BM253" s="15"/>
      <c r="BN253" s="15"/>
      <c r="BO253" s="15"/>
      <c r="BP253" s="15"/>
      <c r="BQ253" s="15"/>
      <c r="BR253" s="15"/>
      <c r="BS253" s="15"/>
      <c r="BT253" s="15"/>
      <c r="BU253" s="15"/>
      <c r="BV253" s="15"/>
      <c r="BW253" s="15"/>
      <c r="BX253" s="15"/>
      <c r="BY253" s="15"/>
      <c r="BZ253" s="15"/>
      <c r="CA253" s="15"/>
      <c r="CB253" s="169"/>
      <c r="CC253" s="15"/>
      <c r="CD253" s="15"/>
      <c r="CE253" s="15"/>
      <c r="CF253" s="15"/>
    </row>
    <row r="254" ht="14.2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234"/>
      <c r="BJ254" s="235"/>
      <c r="BK254" s="235"/>
      <c r="BL254" s="15"/>
      <c r="BM254" s="15"/>
      <c r="BN254" s="15"/>
      <c r="BO254" s="15"/>
      <c r="BP254" s="15"/>
      <c r="BQ254" s="15"/>
      <c r="BR254" s="15"/>
      <c r="BS254" s="15"/>
      <c r="BT254" s="15"/>
      <c r="BU254" s="15"/>
      <c r="BV254" s="15"/>
      <c r="BW254" s="15"/>
      <c r="BX254" s="15"/>
      <c r="BY254" s="15"/>
      <c r="BZ254" s="15"/>
      <c r="CA254" s="15"/>
      <c r="CB254" s="169"/>
      <c r="CC254" s="15"/>
      <c r="CD254" s="15"/>
      <c r="CE254" s="15"/>
      <c r="CF254" s="15"/>
    </row>
    <row r="255" ht="14.2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234"/>
      <c r="BJ255" s="235"/>
      <c r="BK255" s="235"/>
      <c r="BL255" s="15"/>
      <c r="BM255" s="15"/>
      <c r="BN255" s="15"/>
      <c r="BO255" s="15"/>
      <c r="BP255" s="15"/>
      <c r="BQ255" s="15"/>
      <c r="BR255" s="15"/>
      <c r="BS255" s="15"/>
      <c r="BT255" s="15"/>
      <c r="BU255" s="15"/>
      <c r="BV255" s="15"/>
      <c r="BW255" s="15"/>
      <c r="BX255" s="15"/>
      <c r="BY255" s="15"/>
      <c r="BZ255" s="15"/>
      <c r="CA255" s="15"/>
      <c r="CB255" s="169"/>
      <c r="CC255" s="15"/>
      <c r="CD255" s="15"/>
      <c r="CE255" s="15"/>
      <c r="CF255" s="15"/>
    </row>
    <row r="256" ht="14.2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234"/>
      <c r="BJ256" s="235"/>
      <c r="BK256" s="235"/>
      <c r="BL256" s="15"/>
      <c r="BM256" s="15"/>
      <c r="BN256" s="15"/>
      <c r="BO256" s="15"/>
      <c r="BP256" s="15"/>
      <c r="BQ256" s="15"/>
      <c r="BR256" s="15"/>
      <c r="BS256" s="15"/>
      <c r="BT256" s="15"/>
      <c r="BU256" s="15"/>
      <c r="BV256" s="15"/>
      <c r="BW256" s="15"/>
      <c r="BX256" s="15"/>
      <c r="BY256" s="15"/>
      <c r="BZ256" s="15"/>
      <c r="CA256" s="15"/>
      <c r="CB256" s="169"/>
      <c r="CC256" s="15"/>
      <c r="CD256" s="15"/>
      <c r="CE256" s="15"/>
      <c r="CF256" s="15"/>
    </row>
    <row r="257" ht="14.2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234"/>
      <c r="BJ257" s="235"/>
      <c r="BK257" s="235"/>
      <c r="BL257" s="15"/>
      <c r="BM257" s="15"/>
      <c r="BN257" s="15"/>
      <c r="BO257" s="15"/>
      <c r="BP257" s="15"/>
      <c r="BQ257" s="15"/>
      <c r="BR257" s="15"/>
      <c r="BS257" s="15"/>
      <c r="BT257" s="15"/>
      <c r="BU257" s="15"/>
      <c r="BV257" s="15"/>
      <c r="BW257" s="15"/>
      <c r="BX257" s="15"/>
      <c r="BY257" s="15"/>
      <c r="BZ257" s="15"/>
      <c r="CA257" s="15"/>
      <c r="CB257" s="169"/>
      <c r="CC257" s="15"/>
      <c r="CD257" s="15"/>
      <c r="CE257" s="15"/>
      <c r="CF257" s="15"/>
    </row>
    <row r="258" ht="14.2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234"/>
      <c r="BJ258" s="235"/>
      <c r="BK258" s="235"/>
      <c r="BL258" s="15"/>
      <c r="BM258" s="15"/>
      <c r="BN258" s="15"/>
      <c r="BO258" s="15"/>
      <c r="BP258" s="15"/>
      <c r="BQ258" s="15"/>
      <c r="BR258" s="15"/>
      <c r="BS258" s="15"/>
      <c r="BT258" s="15"/>
      <c r="BU258" s="15"/>
      <c r="BV258" s="15"/>
      <c r="BW258" s="15"/>
      <c r="BX258" s="15"/>
      <c r="BY258" s="15"/>
      <c r="BZ258" s="15"/>
      <c r="CA258" s="15"/>
      <c r="CB258" s="169"/>
      <c r="CC258" s="15"/>
      <c r="CD258" s="15"/>
      <c r="CE258" s="15"/>
      <c r="CF258" s="15"/>
    </row>
    <row r="259" ht="14.2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234"/>
      <c r="BJ259" s="235"/>
      <c r="BK259" s="235"/>
      <c r="BL259" s="15"/>
      <c r="BM259" s="15"/>
      <c r="BN259" s="15"/>
      <c r="BO259" s="15"/>
      <c r="BP259" s="15"/>
      <c r="BQ259" s="15"/>
      <c r="BR259" s="15"/>
      <c r="BS259" s="15"/>
      <c r="BT259" s="15"/>
      <c r="BU259" s="15"/>
      <c r="BV259" s="15"/>
      <c r="BW259" s="15"/>
      <c r="BX259" s="15"/>
      <c r="BY259" s="15"/>
      <c r="BZ259" s="15"/>
      <c r="CA259" s="15"/>
      <c r="CB259" s="169"/>
      <c r="CC259" s="15"/>
      <c r="CD259" s="15"/>
      <c r="CE259" s="15"/>
      <c r="CF259" s="15"/>
    </row>
    <row r="260" ht="14.2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234"/>
      <c r="BJ260" s="235"/>
      <c r="BK260" s="235"/>
      <c r="BL260" s="15"/>
      <c r="BM260" s="15"/>
      <c r="BN260" s="15"/>
      <c r="BO260" s="15"/>
      <c r="BP260" s="15"/>
      <c r="BQ260" s="15"/>
      <c r="BR260" s="15"/>
      <c r="BS260" s="15"/>
      <c r="BT260" s="15"/>
      <c r="BU260" s="15"/>
      <c r="BV260" s="15"/>
      <c r="BW260" s="15"/>
      <c r="BX260" s="15"/>
      <c r="BY260" s="15"/>
      <c r="BZ260" s="15"/>
      <c r="CA260" s="15"/>
      <c r="CB260" s="169"/>
      <c r="CC260" s="15"/>
      <c r="CD260" s="15"/>
      <c r="CE260" s="15"/>
      <c r="CF260" s="15"/>
    </row>
    <row r="261" ht="14.2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234"/>
      <c r="BJ261" s="235"/>
      <c r="BK261" s="235"/>
      <c r="BL261" s="15"/>
      <c r="BM261" s="15"/>
      <c r="BN261" s="15"/>
      <c r="BO261" s="15"/>
      <c r="BP261" s="15"/>
      <c r="BQ261" s="15"/>
      <c r="BR261" s="15"/>
      <c r="BS261" s="15"/>
      <c r="BT261" s="15"/>
      <c r="BU261" s="15"/>
      <c r="BV261" s="15"/>
      <c r="BW261" s="15"/>
      <c r="BX261" s="15"/>
      <c r="BY261" s="15"/>
      <c r="BZ261" s="15"/>
      <c r="CA261" s="15"/>
      <c r="CB261" s="169"/>
      <c r="CC261" s="15"/>
      <c r="CD261" s="15"/>
      <c r="CE261" s="15"/>
      <c r="CF261" s="15"/>
    </row>
    <row r="262" ht="14.2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234"/>
      <c r="BJ262" s="235"/>
      <c r="BK262" s="235"/>
      <c r="BL262" s="15"/>
      <c r="BM262" s="15"/>
      <c r="BN262" s="15"/>
      <c r="BO262" s="15"/>
      <c r="BP262" s="15"/>
      <c r="BQ262" s="15"/>
      <c r="BR262" s="15"/>
      <c r="BS262" s="15"/>
      <c r="BT262" s="15"/>
      <c r="BU262" s="15"/>
      <c r="BV262" s="15"/>
      <c r="BW262" s="15"/>
      <c r="BX262" s="15"/>
      <c r="BY262" s="15"/>
      <c r="BZ262" s="15"/>
      <c r="CA262" s="15"/>
      <c r="CB262" s="169"/>
      <c r="CC262" s="15"/>
      <c r="CD262" s="15"/>
      <c r="CE262" s="15"/>
      <c r="CF262" s="15"/>
    </row>
    <row r="263" ht="14.2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234"/>
      <c r="BJ263" s="235"/>
      <c r="BK263" s="235"/>
      <c r="BL263" s="15"/>
      <c r="BM263" s="15"/>
      <c r="BN263" s="15"/>
      <c r="BO263" s="15"/>
      <c r="BP263" s="15"/>
      <c r="BQ263" s="15"/>
      <c r="BR263" s="15"/>
      <c r="BS263" s="15"/>
      <c r="BT263" s="15"/>
      <c r="BU263" s="15"/>
      <c r="BV263" s="15"/>
      <c r="BW263" s="15"/>
      <c r="BX263" s="15"/>
      <c r="BY263" s="15"/>
      <c r="BZ263" s="15"/>
      <c r="CA263" s="15"/>
      <c r="CB263" s="169"/>
      <c r="CC263" s="15"/>
      <c r="CD263" s="15"/>
      <c r="CE263" s="15"/>
      <c r="CF263" s="15"/>
    </row>
    <row r="264" ht="14.2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234"/>
      <c r="BJ264" s="235"/>
      <c r="BK264" s="235"/>
      <c r="BL264" s="15"/>
      <c r="BM264" s="15"/>
      <c r="BN264" s="15"/>
      <c r="BO264" s="15"/>
      <c r="BP264" s="15"/>
      <c r="BQ264" s="15"/>
      <c r="BR264" s="15"/>
      <c r="BS264" s="15"/>
      <c r="BT264" s="15"/>
      <c r="BU264" s="15"/>
      <c r="BV264" s="15"/>
      <c r="BW264" s="15"/>
      <c r="BX264" s="15"/>
      <c r="BY264" s="15"/>
      <c r="BZ264" s="15"/>
      <c r="CA264" s="15"/>
      <c r="CB264" s="169"/>
      <c r="CC264" s="15"/>
      <c r="CD264" s="15"/>
      <c r="CE264" s="15"/>
      <c r="CF264" s="15"/>
    </row>
    <row r="265" ht="14.2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234"/>
      <c r="BJ265" s="235"/>
      <c r="BK265" s="235"/>
      <c r="BL265" s="15"/>
      <c r="BM265" s="15"/>
      <c r="BN265" s="15"/>
      <c r="BO265" s="15"/>
      <c r="BP265" s="15"/>
      <c r="BQ265" s="15"/>
      <c r="BR265" s="15"/>
      <c r="BS265" s="15"/>
      <c r="BT265" s="15"/>
      <c r="BU265" s="15"/>
      <c r="BV265" s="15"/>
      <c r="BW265" s="15"/>
      <c r="BX265" s="15"/>
      <c r="BY265" s="15"/>
      <c r="BZ265" s="15"/>
      <c r="CA265" s="15"/>
      <c r="CB265" s="169"/>
      <c r="CC265" s="15"/>
      <c r="CD265" s="15"/>
      <c r="CE265" s="15"/>
      <c r="CF265" s="15"/>
    </row>
    <row r="266" ht="14.2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234"/>
      <c r="BJ266" s="235"/>
      <c r="BK266" s="235"/>
      <c r="BL266" s="15"/>
      <c r="BM266" s="15"/>
      <c r="BN266" s="15"/>
      <c r="BO266" s="15"/>
      <c r="BP266" s="15"/>
      <c r="BQ266" s="15"/>
      <c r="BR266" s="15"/>
      <c r="BS266" s="15"/>
      <c r="BT266" s="15"/>
      <c r="BU266" s="15"/>
      <c r="BV266" s="15"/>
      <c r="BW266" s="15"/>
      <c r="BX266" s="15"/>
      <c r="BY266" s="15"/>
      <c r="BZ266" s="15"/>
      <c r="CA266" s="15"/>
      <c r="CB266" s="169"/>
      <c r="CC266" s="15"/>
      <c r="CD266" s="15"/>
      <c r="CE266" s="15"/>
      <c r="CF266" s="15"/>
    </row>
    <row r="267" ht="14.2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234"/>
      <c r="BJ267" s="235"/>
      <c r="BK267" s="235"/>
      <c r="BL267" s="15"/>
      <c r="BM267" s="15"/>
      <c r="BN267" s="15"/>
      <c r="BO267" s="15"/>
      <c r="BP267" s="15"/>
      <c r="BQ267" s="15"/>
      <c r="BR267" s="15"/>
      <c r="BS267" s="15"/>
      <c r="BT267" s="15"/>
      <c r="BU267" s="15"/>
      <c r="BV267" s="15"/>
      <c r="BW267" s="15"/>
      <c r="BX267" s="15"/>
      <c r="BY267" s="15"/>
      <c r="BZ267" s="15"/>
      <c r="CA267" s="15"/>
      <c r="CB267" s="169"/>
      <c r="CC267" s="15"/>
      <c r="CD267" s="15"/>
      <c r="CE267" s="15"/>
      <c r="CF267" s="15"/>
    </row>
    <row r="268" ht="14.2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234"/>
      <c r="BJ268" s="235"/>
      <c r="BK268" s="235"/>
      <c r="BL268" s="15"/>
      <c r="BM268" s="15"/>
      <c r="BN268" s="15"/>
      <c r="BO268" s="15"/>
      <c r="BP268" s="15"/>
      <c r="BQ268" s="15"/>
      <c r="BR268" s="15"/>
      <c r="BS268" s="15"/>
      <c r="BT268" s="15"/>
      <c r="BU268" s="15"/>
      <c r="BV268" s="15"/>
      <c r="BW268" s="15"/>
      <c r="BX268" s="15"/>
      <c r="BY268" s="15"/>
      <c r="BZ268" s="15"/>
      <c r="CA268" s="15"/>
      <c r="CB268" s="169"/>
      <c r="CC268" s="15"/>
      <c r="CD268" s="15"/>
      <c r="CE268" s="15"/>
      <c r="CF268" s="15"/>
    </row>
    <row r="269" ht="14.2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234"/>
      <c r="BJ269" s="235"/>
      <c r="BK269" s="235"/>
      <c r="BL269" s="15"/>
      <c r="BM269" s="15"/>
      <c r="BN269" s="15"/>
      <c r="BO269" s="15"/>
      <c r="BP269" s="15"/>
      <c r="BQ269" s="15"/>
      <c r="BR269" s="15"/>
      <c r="BS269" s="15"/>
      <c r="BT269" s="15"/>
      <c r="BU269" s="15"/>
      <c r="BV269" s="15"/>
      <c r="BW269" s="15"/>
      <c r="BX269" s="15"/>
      <c r="BY269" s="15"/>
      <c r="BZ269" s="15"/>
      <c r="CA269" s="15"/>
      <c r="CB269" s="169"/>
      <c r="CC269" s="15"/>
      <c r="CD269" s="15"/>
      <c r="CE269" s="15"/>
      <c r="CF269" s="15"/>
    </row>
    <row r="270" ht="14.2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234"/>
      <c r="BJ270" s="235"/>
      <c r="BK270" s="235"/>
      <c r="BL270" s="15"/>
      <c r="BM270" s="15"/>
      <c r="BN270" s="15"/>
      <c r="BO270" s="15"/>
      <c r="BP270" s="15"/>
      <c r="BQ270" s="15"/>
      <c r="BR270" s="15"/>
      <c r="BS270" s="15"/>
      <c r="BT270" s="15"/>
      <c r="BU270" s="15"/>
      <c r="BV270" s="15"/>
      <c r="BW270" s="15"/>
      <c r="BX270" s="15"/>
      <c r="BY270" s="15"/>
      <c r="BZ270" s="15"/>
      <c r="CA270" s="15"/>
      <c r="CB270" s="169"/>
      <c r="CC270" s="15"/>
      <c r="CD270" s="15"/>
      <c r="CE270" s="15"/>
      <c r="CF270" s="15"/>
    </row>
    <row r="271" ht="14.2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234"/>
      <c r="BJ271" s="235"/>
      <c r="BK271" s="235"/>
      <c r="BL271" s="15"/>
      <c r="BM271" s="15"/>
      <c r="BN271" s="15"/>
      <c r="BO271" s="15"/>
      <c r="BP271" s="15"/>
      <c r="BQ271" s="15"/>
      <c r="BR271" s="15"/>
      <c r="BS271" s="15"/>
      <c r="BT271" s="15"/>
      <c r="BU271" s="15"/>
      <c r="BV271" s="15"/>
      <c r="BW271" s="15"/>
      <c r="BX271" s="15"/>
      <c r="BY271" s="15"/>
      <c r="BZ271" s="15"/>
      <c r="CA271" s="15"/>
      <c r="CB271" s="169"/>
      <c r="CC271" s="15"/>
      <c r="CD271" s="15"/>
      <c r="CE271" s="15"/>
      <c r="CF271" s="15"/>
    </row>
    <row r="272" ht="14.2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234"/>
      <c r="BJ272" s="235"/>
      <c r="BK272" s="235"/>
      <c r="BL272" s="15"/>
      <c r="BM272" s="15"/>
      <c r="BN272" s="15"/>
      <c r="BO272" s="15"/>
      <c r="BP272" s="15"/>
      <c r="BQ272" s="15"/>
      <c r="BR272" s="15"/>
      <c r="BS272" s="15"/>
      <c r="BT272" s="15"/>
      <c r="BU272" s="15"/>
      <c r="BV272" s="15"/>
      <c r="BW272" s="15"/>
      <c r="BX272" s="15"/>
      <c r="BY272" s="15"/>
      <c r="BZ272" s="15"/>
      <c r="CA272" s="15"/>
      <c r="CB272" s="169"/>
      <c r="CC272" s="15"/>
      <c r="CD272" s="15"/>
      <c r="CE272" s="15"/>
      <c r="CF272" s="15"/>
    </row>
    <row r="273" ht="14.2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234"/>
      <c r="BJ273" s="235"/>
      <c r="BK273" s="235"/>
      <c r="BL273" s="15"/>
      <c r="BM273" s="15"/>
      <c r="BN273" s="15"/>
      <c r="BO273" s="15"/>
      <c r="BP273" s="15"/>
      <c r="BQ273" s="15"/>
      <c r="BR273" s="15"/>
      <c r="BS273" s="15"/>
      <c r="BT273" s="15"/>
      <c r="BU273" s="15"/>
      <c r="BV273" s="15"/>
      <c r="BW273" s="15"/>
      <c r="BX273" s="15"/>
      <c r="BY273" s="15"/>
      <c r="BZ273" s="15"/>
      <c r="CA273" s="15"/>
      <c r="CB273" s="169"/>
      <c r="CC273" s="15"/>
      <c r="CD273" s="15"/>
      <c r="CE273" s="15"/>
      <c r="CF273" s="1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S$44:$BU$73"/>
  <mergeCells count="23">
    <mergeCell ref="AR6:BL6"/>
    <mergeCell ref="AC7:AH7"/>
    <mergeCell ref="AK7:AP7"/>
    <mergeCell ref="AS7:AV7"/>
    <mergeCell ref="AW7:AZ7"/>
    <mergeCell ref="BA7:BD7"/>
    <mergeCell ref="BE7:BH7"/>
    <mergeCell ref="BI7:BL7"/>
    <mergeCell ref="BS8:BZ8"/>
    <mergeCell ref="CC8:CF8"/>
    <mergeCell ref="BS9:BS10"/>
    <mergeCell ref="BT9:BT10"/>
    <mergeCell ref="BU9:BU10"/>
    <mergeCell ref="CC9:CF9"/>
    <mergeCell ref="BP40:BQ40"/>
    <mergeCell ref="BP41:BQ41"/>
    <mergeCell ref="BV9:BY9"/>
    <mergeCell ref="BV26:BY26"/>
    <mergeCell ref="BV27:BY27"/>
    <mergeCell ref="BO36:BQ36"/>
    <mergeCell ref="BP37:BQ37"/>
    <mergeCell ref="BP38:BQ38"/>
    <mergeCell ref="BP39:BQ39"/>
  </mergeCells>
  <printOptions/>
  <pageMargins bottom="0.75" footer="0.0" header="0.0" left="0.7" right="0.7" top="0.75"/>
  <pageSetup paperSize="9" orientation="portrait"/>
  <drawing r:id="rId1"/>
</worksheet>
</file>